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9630"/>
  </bookViews>
  <sheets>
    <sheet name="价格表" sheetId="1" r:id="rId1"/>
    <sheet name="价格表 (11)" sheetId="2" r:id="rId2"/>
    <sheet name="价格表 (10)" sheetId="3" r:id="rId3"/>
    <sheet name="价格表 (9)" sheetId="4" r:id="rId4"/>
    <sheet name="价格表 (8)" sheetId="5" r:id="rId5"/>
    <sheet name="价格表 (7)" sheetId="6" r:id="rId6"/>
    <sheet name="价格表 (6)" sheetId="7" r:id="rId7"/>
    <sheet name="价格表 (5)" sheetId="8" r:id="rId8"/>
    <sheet name="价格表 (4)" sheetId="9" r:id="rId9"/>
    <sheet name="价格表 (3)" sheetId="10" r:id="rId10"/>
    <sheet name="价格表 (2)" sheetId="11" r:id="rId11"/>
  </sheets>
  <externalReferences>
    <externalReference r:id="rId12"/>
  </externalReferences>
  <definedNames>
    <definedName name="_xlnm._FilterDatabase" localSheetId="0" hidden="1">价格表!$A$22:$O$409</definedName>
    <definedName name="_xlnm._FilterDatabase" localSheetId="10">'价格表 (2)'!$A$22:$P$78</definedName>
    <definedName name="_xlnm._FilterDatabase" localSheetId="9">'价格表 (3)'!$A$22:$O$68</definedName>
    <definedName name="_xlnm._FilterDatabase" localSheetId="8">'价格表 (4)'!$A$22:$O$74</definedName>
    <definedName name="_xlnm._FilterDatabase" localSheetId="7">'价格表 (5)'!$A$22:$O$71</definedName>
    <definedName name="_xlnm._FilterDatabase" localSheetId="6">'价格表 (6)'!$A$22:$O$67</definedName>
    <definedName name="_xlnm._FilterDatabase" localSheetId="5">'价格表 (7)'!$A$22:$O$65</definedName>
    <definedName name="_xlnm._FilterDatabase" localSheetId="4">'价格表 (8)'!$A$22:$O$63</definedName>
    <definedName name="_xlnm._FilterDatabase" localSheetId="3">'价格表 (9)'!$A$22:$O$67</definedName>
    <definedName name="_xlnm._FilterDatabase" localSheetId="2">'价格表 (10)'!$A$22:$O$65</definedName>
    <definedName name="_xlnm._FilterDatabase" localSheetId="1">'价格表 (11)'!$A$22:$O$57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<sst xmlns="http://schemas.openxmlformats.org/spreadsheetml/2006/main" count="890" uniqueCount="61">
  <si>
    <t>商品房价格备案1</t>
  </si>
  <si>
    <t>房地产开发企业名称（盖章）：</t>
  </si>
  <si>
    <t>楼盘名称</t>
  </si>
  <si>
    <t>春月美庐雅园</t>
  </si>
  <si>
    <t>杜集区高岳街道淮海东路北</t>
  </si>
  <si>
    <t>土地性质</t>
  </si>
  <si>
    <t> 划拨用地                                   协议出让</t>
  </si>
  <si>
    <t>自 2019年12月19日   起   至  2089年12月18日          共  70  年</t>
  </si>
  <si>
    <t>商品房预售许可证号</t>
  </si>
  <si>
    <t>容积率</t>
  </si>
  <si>
    <r>
      <rPr>
        <sz val="9"/>
        <color rgb="FF000000"/>
        <rFont val="宋体"/>
        <charset val="134"/>
      </rPr>
      <t> </t>
    </r>
    <r>
      <rPr>
        <sz val="9"/>
        <color rgb="FF333333"/>
        <rFont val="PingFang SC"/>
        <charset val="134"/>
      </rPr>
      <t>2.2</t>
    </r>
  </si>
  <si>
    <t>车位配比率</t>
  </si>
  <si>
    <t> 1:1</t>
  </si>
  <si>
    <t>小区水、电、气等公共基础设施配套情况</t>
  </si>
  <si>
    <t> 交房时水通、电通、电梯具备使用条件。</t>
  </si>
  <si>
    <t>小区附属公共配套设施（车位面积、总价等）</t>
  </si>
  <si>
    <t>3514.62平方米</t>
  </si>
  <si>
    <t>代收代办及其他（如停车费、增值服务费等）
收费项目、标准</t>
  </si>
  <si>
    <r>
      <rPr>
        <sz val="10.5"/>
        <color rgb="FF000000"/>
        <rFont val="宋体"/>
        <charset val="134"/>
      </rPr>
      <t>第九条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停车场收费分别采取以下方式：</t>
    </r>
    <r>
      <rPr>
        <sz val="10.5"/>
        <color rgb="FF000000"/>
        <rFont val="Times New Roman"/>
        <charset val="134"/>
      </rPr>
      <t xml:space="preserve">
1</t>
    </r>
    <r>
      <rPr>
        <sz val="10.5"/>
        <color rgb="FF000000"/>
        <rFont val="宋体"/>
        <charset val="134"/>
      </rPr>
      <t>、停车场属于全体业主共有的，车位使用人应按露天车位</t>
    </r>
    <r>
      <rPr>
        <sz val="10.5"/>
        <color rgb="FF000000"/>
        <rFont val="Times New Roman"/>
        <charset val="134"/>
      </rPr>
      <t xml:space="preserve">    160   </t>
    </r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•</t>
    </r>
    <r>
      <rPr>
        <sz val="10.5"/>
        <color rgb="FF000000"/>
        <rFont val="宋体"/>
        <charset val="134"/>
      </rPr>
      <t>月、车库车位</t>
    </r>
    <r>
      <rPr>
        <sz val="10.5"/>
        <color rgb="FF000000"/>
        <rFont val="Times New Roman"/>
        <charset val="134"/>
      </rPr>
      <t xml:space="preserve">  160   </t>
    </r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•</t>
    </r>
    <r>
      <rPr>
        <sz val="10.5"/>
        <color rgb="FF000000"/>
        <rFont val="宋体"/>
        <charset val="134"/>
      </rPr>
      <t>月的标准向乙方交纳停车费。</t>
    </r>
    <r>
      <rPr>
        <sz val="10"/>
        <rFont val="宋体"/>
        <charset val="134"/>
      </rPr>
      <t xml:space="preserve">
</t>
    </r>
    <r>
      <rPr>
        <sz val="10.5"/>
        <color rgb="FF000000"/>
        <rFont val="宋体"/>
        <charset val="134"/>
      </rPr>
      <t>乙方从停车费中按露天车位</t>
    </r>
    <r>
      <rPr>
        <sz val="10.5"/>
        <color rgb="FF000000"/>
        <rFont val="Times New Roman"/>
        <charset val="134"/>
      </rPr>
      <t xml:space="preserve">   50    </t>
    </r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•</t>
    </r>
    <r>
      <rPr>
        <sz val="10.5"/>
        <color rgb="FF000000"/>
        <rFont val="宋体"/>
        <charset val="134"/>
      </rPr>
      <t>月、车库车位</t>
    </r>
    <r>
      <rPr>
        <sz val="10.5"/>
        <color rgb="FF000000"/>
        <rFont val="Times New Roman"/>
        <charset val="134"/>
      </rPr>
      <t xml:space="preserve">   50    </t>
    </r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•</t>
    </r>
    <r>
      <rPr>
        <sz val="10.5"/>
        <color rgb="FF000000"/>
        <rFont val="宋体"/>
        <charset val="134"/>
      </rPr>
      <t>月的标准提取停车管理服务费。</t>
    </r>
    <r>
      <rPr>
        <sz val="10.5"/>
        <color rgb="FF000000"/>
        <rFont val="Times New Roman"/>
        <charset val="134"/>
      </rPr>
      <t xml:space="preserve">
    2</t>
    </r>
    <r>
      <rPr>
        <sz val="10.5"/>
        <color rgb="FF000000"/>
        <rFont val="宋体"/>
        <charset val="134"/>
      </rPr>
      <t>、停车场属于甲方所有、委托乙方管理的，业主和物业使用人有优先使用权，车位使用人应按露天车位</t>
    </r>
    <r>
      <rPr>
        <sz val="10.5"/>
        <color rgb="FF000000"/>
        <rFont val="Times New Roman"/>
        <charset val="134"/>
      </rPr>
      <t xml:space="preserve">    160  </t>
    </r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•</t>
    </r>
    <r>
      <rPr>
        <sz val="10.5"/>
        <color rgb="FF000000"/>
        <rFont val="宋体"/>
        <charset val="134"/>
      </rPr>
      <t>月、车库车位</t>
    </r>
    <r>
      <rPr>
        <sz val="10.5"/>
        <color rgb="FF000000"/>
        <rFont val="Times New Roman"/>
        <charset val="134"/>
      </rPr>
      <t xml:space="preserve">   160    </t>
    </r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•</t>
    </r>
    <r>
      <rPr>
        <sz val="10.5"/>
        <color rgb="FF000000"/>
        <rFont val="宋体"/>
        <charset val="134"/>
      </rPr>
      <t>月的标准向乙方交纳停车费。</t>
    </r>
    <r>
      <rPr>
        <sz val="10"/>
        <rFont val="宋体"/>
        <charset val="134"/>
      </rPr>
      <t xml:space="preserve">
</t>
    </r>
    <r>
      <rPr>
        <sz val="10.5"/>
        <color rgb="FF000000"/>
        <rFont val="宋体"/>
        <charset val="134"/>
      </rPr>
      <t>乙方从停车费中按露天车位</t>
    </r>
    <r>
      <rPr>
        <sz val="10.5"/>
        <color rgb="FF000000"/>
        <rFont val="Times New Roman"/>
        <charset val="134"/>
      </rPr>
      <t xml:space="preserve">    50   </t>
    </r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•</t>
    </r>
    <r>
      <rPr>
        <sz val="10.5"/>
        <color rgb="FF000000"/>
        <rFont val="宋体"/>
        <charset val="134"/>
      </rPr>
      <t>月、车库车位</t>
    </r>
    <r>
      <rPr>
        <sz val="10.5"/>
        <color rgb="FF000000"/>
        <rFont val="Times New Roman"/>
        <charset val="134"/>
      </rPr>
      <t xml:space="preserve">   50   </t>
    </r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•</t>
    </r>
    <r>
      <rPr>
        <sz val="10.5"/>
        <color rgb="FF000000"/>
        <rFont val="宋体"/>
        <charset val="134"/>
      </rPr>
      <t>月的标准提取停车管理服务费。</t>
    </r>
    <r>
      <rPr>
        <sz val="10.5"/>
        <color rgb="FF000000"/>
        <rFont val="Times New Roman"/>
        <charset val="134"/>
      </rPr>
      <t xml:space="preserve">
    3</t>
    </r>
    <r>
      <rPr>
        <sz val="10.5"/>
        <color rgb="FF000000"/>
        <rFont val="宋体"/>
        <charset val="134"/>
      </rPr>
      <t>、停车场车位所有权或使用权由业主购置的，车位使用人应按露天车位</t>
    </r>
    <r>
      <rPr>
        <sz val="10.5"/>
        <color rgb="FF000000"/>
        <rFont val="Times New Roman"/>
        <charset val="134"/>
      </rPr>
      <t xml:space="preserve">  50   </t>
    </r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•</t>
    </r>
    <r>
      <rPr>
        <sz val="10.5"/>
        <color rgb="FF000000"/>
        <rFont val="宋体"/>
        <charset val="134"/>
      </rPr>
      <t>月、车库车位</t>
    </r>
    <r>
      <rPr>
        <sz val="10.5"/>
        <color rgb="FF000000"/>
        <rFont val="Times New Roman"/>
        <charset val="134"/>
      </rPr>
      <t xml:space="preserve">  50  </t>
    </r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个</t>
    </r>
    <r>
      <rPr>
        <sz val="10.5"/>
        <color rgb="FF000000"/>
        <rFont val="Times New Roman"/>
        <charset val="134"/>
      </rPr>
      <t>•</t>
    </r>
    <r>
      <rPr>
        <sz val="10.5"/>
        <color rgb="FF000000"/>
        <rFont val="宋体"/>
        <charset val="134"/>
      </rPr>
      <t>月的标准向乙方交纳停车管理服务费。</t>
    </r>
    <r>
      <rPr>
        <sz val="10.5"/>
        <color rgb="FF000000"/>
        <rFont val="Times New Roman"/>
        <charset val="134"/>
      </rPr>
      <t xml:space="preserve">
    4</t>
    </r>
    <r>
      <rPr>
        <sz val="10.5"/>
        <color rgb="FF000000"/>
        <rFont val="宋体"/>
        <charset val="134"/>
      </rPr>
      <t>、以上涉及业主收费问题在征得业主同意后执行。</t>
    </r>
    <r>
      <rPr>
        <sz val="10.5"/>
        <color rgb="FF000000"/>
        <rFont val="Times New Roman"/>
        <charset val="134"/>
      </rPr>
      <t xml:space="preserve"> </t>
    </r>
  </si>
  <si>
    <t>前期物业服务收费标准</t>
  </si>
  <si>
    <t> 每月每平方米1.26元</t>
  </si>
  <si>
    <t>优惠折扣及享受条件</t>
  </si>
  <si>
    <t>2025年5月23日原备案价更改商品房价格备案明细</t>
  </si>
  <si>
    <t>幢 号</t>
  </si>
  <si>
    <t>房 号</t>
  </si>
  <si>
    <t>建筑面积（㎡）</t>
  </si>
  <si>
    <t>公摊面积（㎡）</t>
  </si>
  <si>
    <t>套内建筑面积（㎡）</t>
  </si>
  <si>
    <t xml:space="preserve"> 户型</t>
  </si>
  <si>
    <t>销售单价</t>
  </si>
  <si>
    <t>销售总价</t>
  </si>
  <si>
    <t>备注</t>
  </si>
  <si>
    <t>四室两厅</t>
  </si>
  <si>
    <t>三室两厅</t>
  </si>
  <si>
    <t>201</t>
  </si>
  <si>
    <t>204</t>
  </si>
  <si>
    <t>304</t>
  </si>
  <si>
    <t>401</t>
  </si>
  <si>
    <t>404</t>
  </si>
  <si>
    <t>504</t>
  </si>
  <si>
    <t>604</t>
  </si>
  <si>
    <t>804</t>
  </si>
  <si>
    <t>904</t>
  </si>
  <si>
    <t>1004</t>
  </si>
  <si>
    <t>1104</t>
  </si>
  <si>
    <t>商品房价格备案</t>
  </si>
  <si>
    <t>2025年5月1日原备案价更改商品房价格备案明细</t>
  </si>
  <si>
    <t>合计</t>
  </si>
  <si>
    <t>2025年2月28日原备案价更改商品房价格备案明细</t>
  </si>
  <si>
    <t xml:space="preserve">  </t>
  </si>
  <si>
    <t>2025年1月12日原备案价更改商品房价格备案明细</t>
  </si>
  <si>
    <t> 暂无</t>
  </si>
  <si>
    <t>2024年11月1日原备案价更改商品房价格备案明细</t>
  </si>
  <si>
    <t>2024年9月23日原备案价更改商品房价格备案明细</t>
  </si>
  <si>
    <t>2024年9月11日原备案价更改商品房价格备案明细</t>
  </si>
  <si>
    <t>2024年8月27日原备案价更改商品房价格备案明细</t>
  </si>
  <si>
    <t>2024年8月6日原备案价更改商品房价格备案明细</t>
  </si>
  <si>
    <t>2024年5月14日原备案价更改商品房价格备案明细</t>
  </si>
  <si>
    <t>高价</t>
  </si>
  <si>
    <t>低价</t>
  </si>
  <si>
    <t>含装修100000元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</si>
</sst>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;\-0.000;;"/>
    <numFmt numFmtId="177" formatCode="0_);[Red]\(0\)"/>
    <numFmt numFmtId="178" formatCode="#,##0.000_);[Red]\(#,##0.000\)"/>
    <numFmt numFmtId="179" formatCode="0.000_ "/>
    <numFmt numFmtId="180" formatCode="#,##0.00_);[Red]\(#,##0.00\)"/>
    <numFmt numFmtId="181" formatCode="0_ "/>
    <numFmt numFmtId="182" formatCode="0.00_ ;\-0.00;;"/>
    <numFmt numFmtId="183" formatCode="0.00_ "/>
    <numFmt numFmtId="184" formatCode="0.00_);[Red]\(0.00\)"/>
  </numFmts>
  <fonts count="34">
    <font>
      <sz val="12"/>
      <color theme="1"/>
      <name val="等线"/>
      <charset val="134"/>
      <scheme val="minor"/>
    </font>
    <font>
      <sz val="11"/>
      <color rgb="FF000000"/>
      <name val="Tahoma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0"/>
      <color rgb="FF000000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333333"/>
      <name val="PingFang SC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 applyBorder="0">
      <protection locked="0"/>
    </xf>
    <xf numFmtId="0" fontId="29" fillId="0" borderId="0" applyBorder="0">
      <protection locked="0"/>
    </xf>
    <xf numFmtId="0" fontId="2" fillId="0" borderId="0" applyBorder="0">
      <protection locked="0"/>
    </xf>
  </cellStyleXfs>
  <cellXfs count="66">
    <xf numFmtId="0" fontId="0" fillId="0" borderId="0" xfId="0">
      <alignment vertical="center"/>
    </xf>
    <xf numFmtId="0" fontId="1" fillId="0" borderId="0" xfId="0" applyFont="1" applyAlignment="1"/>
    <xf numFmtId="176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31" fontId="4" fillId="0" borderId="1" xfId="0" applyNumberFormat="1" applyFont="1" applyBorder="1" applyAlignment="1" applyProtection="1">
      <alignment horizontal="center" vertical="center" wrapText="1"/>
    </xf>
    <xf numFmtId="10" fontId="3" fillId="0" borderId="1" xfId="0" applyNumberFormat="1" applyFont="1" applyBorder="1" applyAlignment="1" applyProtection="1">
      <alignment horizontal="left" vertical="center" wrapText="1"/>
    </xf>
    <xf numFmtId="177" fontId="3" fillId="0" borderId="1" xfId="0" applyNumberFormat="1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 wrapText="1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79" fontId="7" fillId="0" borderId="1" xfId="0" applyNumberFormat="1" applyFont="1" applyBorder="1" applyAlignment="1" applyProtection="1">
      <alignment horizontal="center" vertical="center"/>
    </xf>
    <xf numFmtId="180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181" fontId="7" fillId="0" borderId="1" xfId="0" applyNumberFormat="1" applyFont="1" applyBorder="1" applyAlignment="1" applyProtection="1">
      <alignment horizontal="center" vertical="center"/>
    </xf>
    <xf numFmtId="177" fontId="7" fillId="0" borderId="1" xfId="0" applyNumberFormat="1" applyFont="1" applyBorder="1" applyAlignment="1" applyProtection="1">
      <alignment horizontal="center" vertical="center"/>
    </xf>
    <xf numFmtId="179" fontId="7" fillId="0" borderId="1" xfId="0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81" fontId="7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182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83" fontId="7" fillId="2" borderId="0" xfId="0" applyNumberFormat="1" applyFont="1" applyFill="1" applyAlignment="1">
      <alignment horizontal="center"/>
    </xf>
    <xf numFmtId="181" fontId="7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2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horizontal="center"/>
    </xf>
    <xf numFmtId="181" fontId="1" fillId="0" borderId="1" xfId="0" applyNumberFormat="1" applyFont="1" applyBorder="1" applyAlignment="1" applyProtection="1">
      <alignment horizontal="center"/>
    </xf>
    <xf numFmtId="0" fontId="1" fillId="3" borderId="0" xfId="0" applyFont="1" applyFill="1" applyAlignment="1"/>
    <xf numFmtId="0" fontId="1" fillId="4" borderId="0" xfId="0" applyFont="1" applyFill="1" applyAlignment="1"/>
    <xf numFmtId="0" fontId="7" fillId="3" borderId="1" xfId="0" applyFont="1" applyFill="1" applyBorder="1" applyAlignment="1" applyProtection="1">
      <alignment horizontal="center" vertical="center" wrapText="1"/>
    </xf>
    <xf numFmtId="179" fontId="7" fillId="3" borderId="1" xfId="0" applyNumberFormat="1" applyFont="1" applyFill="1" applyBorder="1" applyAlignment="1" applyProtection="1">
      <alignment horizontal="center" vertical="center"/>
    </xf>
    <xf numFmtId="18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177" fontId="7" fillId="3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31" fontId="4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181" fontId="7" fillId="4" borderId="1" xfId="0" applyNumberFormat="1" applyFont="1" applyFill="1" applyBorder="1" applyAlignment="1" applyProtection="1">
      <alignment horizontal="center" vertical="center" wrapText="1"/>
    </xf>
    <xf numFmtId="181" fontId="7" fillId="3" borderId="1" xfId="0" applyNumberFormat="1" applyFont="1" applyFill="1" applyBorder="1" applyAlignment="1" applyProtection="1">
      <alignment horizontal="center" vertical="center" wrapText="1"/>
    </xf>
    <xf numFmtId="181" fontId="7" fillId="3" borderId="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181" fontId="1" fillId="4" borderId="1" xfId="0" applyNumberFormat="1" applyFont="1" applyFill="1" applyBorder="1" applyAlignment="1" applyProtection="1">
      <alignment horizontal="center"/>
    </xf>
    <xf numFmtId="0" fontId="7" fillId="4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177" fontId="3" fillId="0" borderId="3" xfId="0" applyNumberFormat="1" applyFont="1" applyBorder="1" applyAlignment="1" applyProtection="1">
      <alignment horizontal="center" vertical="center"/>
    </xf>
    <xf numFmtId="177" fontId="3" fillId="0" borderId="2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84" fontId="3" fillId="0" borderId="1" xfId="0" applyNumberFormat="1" applyFont="1" applyBorder="1" applyAlignment="1" applyProtection="1">
      <alignment horizontal="center" vertical="center" wrapText="1"/>
    </xf>
    <xf numFmtId="181" fontId="3" fillId="0" borderId="1" xfId="0" applyNumberFormat="1" applyFont="1" applyBorder="1" applyAlignment="1" applyProtection="1">
      <alignment horizontal="center" vertical="center" wrapText="1"/>
    </xf>
    <xf numFmtId="181" fontId="7" fillId="2" borderId="0" xfId="0" applyNumberFormat="1" applyFont="1" applyFill="1" applyAlignment="1">
      <alignment horizontal="center"/>
    </xf>
    <xf numFmtId="181" fontId="7" fillId="0" borderId="0" xfId="0" applyNumberFormat="1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龙湾花园系数（高层小户型）250" xfId="49"/>
    <cellStyle name="常规 3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房号</v>
          </cell>
          <cell r="D2" t="str">
            <v>实际成交</v>
          </cell>
        </row>
        <row r="3">
          <cell r="C3" t="str">
            <v>13-701</v>
          </cell>
          <cell r="D3">
            <v>687474</v>
          </cell>
        </row>
        <row r="4">
          <cell r="C4" t="str">
            <v>5-202</v>
          </cell>
          <cell r="D4">
            <v>529623</v>
          </cell>
        </row>
        <row r="5">
          <cell r="C5" t="str">
            <v>11-603</v>
          </cell>
          <cell r="D5">
            <v>720000</v>
          </cell>
        </row>
        <row r="6">
          <cell r="C6" t="str">
            <v>11-1105</v>
          </cell>
          <cell r="D6">
            <v>728000</v>
          </cell>
        </row>
        <row r="7">
          <cell r="C7" t="str">
            <v>2-2804</v>
          </cell>
          <cell r="D7">
            <v>580000</v>
          </cell>
        </row>
        <row r="8">
          <cell r="C8" t="str">
            <v>5-401</v>
          </cell>
          <cell r="D8">
            <v>750000</v>
          </cell>
        </row>
        <row r="9">
          <cell r="C9" t="str">
            <v>1-2804</v>
          </cell>
          <cell r="D9">
            <v>536197</v>
          </cell>
        </row>
        <row r="10">
          <cell r="C10" t="str">
            <v>1-2803</v>
          </cell>
          <cell r="D10">
            <v>650000</v>
          </cell>
        </row>
        <row r="11">
          <cell r="C11" t="str">
            <v>1-1703</v>
          </cell>
          <cell r="D11">
            <v>560000</v>
          </cell>
        </row>
        <row r="12">
          <cell r="C12" t="str">
            <v>31-103</v>
          </cell>
          <cell r="D12">
            <v>782500</v>
          </cell>
        </row>
        <row r="13">
          <cell r="C13" t="str">
            <v>31-104</v>
          </cell>
          <cell r="D13">
            <v>780000</v>
          </cell>
        </row>
        <row r="14">
          <cell r="C14" t="str">
            <v>31-105</v>
          </cell>
          <cell r="D14">
            <v>630000</v>
          </cell>
        </row>
        <row r="15">
          <cell r="C15" t="str">
            <v>31-102</v>
          </cell>
          <cell r="D15">
            <v>782500</v>
          </cell>
        </row>
        <row r="16">
          <cell r="C16" t="str">
            <v>31-506</v>
          </cell>
          <cell r="D16">
            <v>565128</v>
          </cell>
        </row>
        <row r="17">
          <cell r="C17" t="str">
            <v>31-101</v>
          </cell>
          <cell r="D17">
            <v>675000</v>
          </cell>
        </row>
        <row r="18">
          <cell r="C18" t="str">
            <v>31-204</v>
          </cell>
          <cell r="D18">
            <v>600000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482"/>
  <sheetViews>
    <sheetView tabSelected="1" topLeftCell="A9" workbookViewId="0">
      <selection activeCell="M355" sqref="M355"/>
    </sheetView>
  </sheetViews>
  <sheetFormatPr defaultColWidth="9" defaultRowHeight="15" customHeight="1"/>
  <cols>
    <col min="1" max="1" width="6.16153846153846" style="1" customWidth="1"/>
    <col min="2" max="2" width="6.5" style="57" customWidth="1"/>
    <col min="3" max="4" width="10" style="1" customWidth="1"/>
    <col min="5" max="5" width="8.66923076923077" style="1" customWidth="1"/>
    <col min="7" max="7" width="7.33076923076923" style="1" customWidth="1"/>
    <col min="8" max="8" width="9.83076923076923" style="40" customWidth="1"/>
    <col min="9" max="9" width="8.5" style="1" customWidth="1"/>
    <col min="10" max="10" width="12.6615384615385" style="2"/>
    <col min="11" max="11" width="10" style="1" customWidth="1"/>
  </cols>
  <sheetData>
    <row r="1" s="1" customFormat="1" customHeight="1" spans="1:15">
      <c r="A1" s="3" t="s">
        <v>0</v>
      </c>
      <c r="B1" s="3"/>
      <c r="C1" s="3"/>
      <c r="D1" s="3"/>
      <c r="E1" s="3"/>
      <c r="F1" s="3"/>
      <c r="G1" s="3"/>
      <c r="H1" s="46"/>
      <c r="I1" s="3"/>
      <c r="O1" s="1">
        <v>9</v>
      </c>
    </row>
    <row r="2" s="1" customFormat="1" customHeight="1" spans="1:9">
      <c r="A2" s="3" t="s">
        <v>1</v>
      </c>
      <c r="B2" s="3"/>
      <c r="C2" s="3"/>
      <c r="D2" s="3"/>
      <c r="E2" s="3"/>
      <c r="F2" s="3"/>
      <c r="G2" s="3"/>
      <c r="H2" s="46"/>
      <c r="I2" s="3"/>
    </row>
    <row r="3" s="1" customFormat="1" ht="24" customHeight="1" spans="1:9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47"/>
      <c r="I3" s="5"/>
    </row>
    <row r="4" s="1" customFormat="1" ht="14" customHeight="1" spans="1:9">
      <c r="A4" s="4" t="s">
        <v>5</v>
      </c>
      <c r="B4" s="5" t="s">
        <v>6</v>
      </c>
      <c r="C4" s="4"/>
      <c r="D4" s="5" t="s">
        <v>7</v>
      </c>
      <c r="E4" s="5"/>
      <c r="F4" s="5"/>
      <c r="G4" s="5"/>
      <c r="H4" s="47"/>
      <c r="I4" s="5"/>
    </row>
    <row r="5" s="1" customFormat="1" ht="14" customHeight="1" spans="1:9">
      <c r="A5" s="4"/>
      <c r="B5" s="5"/>
      <c r="C5" s="4"/>
      <c r="D5" s="5"/>
      <c r="E5" s="5"/>
      <c r="F5" s="5"/>
      <c r="G5" s="5"/>
      <c r="H5" s="47"/>
      <c r="I5" s="5"/>
    </row>
    <row r="6" s="1" customFormat="1" ht="36" customHeight="1" spans="1:9">
      <c r="A6" s="4" t="s">
        <v>8</v>
      </c>
      <c r="B6" s="4"/>
      <c r="C6" s="4"/>
      <c r="D6" s="6"/>
      <c r="E6" s="6"/>
      <c r="F6" s="6"/>
      <c r="G6" s="6"/>
      <c r="H6" s="48"/>
      <c r="I6" s="6"/>
    </row>
    <row r="7" s="1" customFormat="1" ht="14" customHeight="1" spans="1:9">
      <c r="A7" s="4" t="s">
        <v>9</v>
      </c>
      <c r="B7" s="4" t="s">
        <v>10</v>
      </c>
      <c r="C7" s="7">
        <v>0.3501</v>
      </c>
      <c r="D7" s="4"/>
      <c r="E7" s="8" t="s">
        <v>11</v>
      </c>
      <c r="F7" s="5" t="s">
        <v>12</v>
      </c>
      <c r="G7" s="5"/>
      <c r="H7" s="47"/>
      <c r="I7" s="5"/>
    </row>
    <row r="8" s="1" customFormat="1" ht="60" customHeight="1" spans="1:9">
      <c r="A8" s="4" t="s">
        <v>13</v>
      </c>
      <c r="B8" s="5" t="s">
        <v>14</v>
      </c>
      <c r="C8" s="5"/>
      <c r="D8" s="5"/>
      <c r="E8" s="5"/>
      <c r="F8" s="5"/>
      <c r="G8" s="5"/>
      <c r="H8" s="47"/>
      <c r="I8" s="5"/>
    </row>
    <row r="9" s="1" customFormat="1" ht="60" customHeight="1" spans="1:9">
      <c r="A9" s="4" t="s">
        <v>15</v>
      </c>
      <c r="B9" s="5" t="s">
        <v>16</v>
      </c>
      <c r="C9" s="5"/>
      <c r="D9" s="5"/>
      <c r="E9" s="5"/>
      <c r="F9" s="5"/>
      <c r="G9" s="5"/>
      <c r="H9" s="47"/>
      <c r="I9" s="5"/>
    </row>
    <row r="10" s="1" customFormat="1" ht="14" customHeight="1" spans="1:9">
      <c r="A10" s="4" t="s">
        <v>17</v>
      </c>
      <c r="B10" s="9" t="s">
        <v>18</v>
      </c>
      <c r="C10" s="9"/>
      <c r="D10" s="9"/>
      <c r="E10" s="9"/>
      <c r="F10" s="9"/>
      <c r="G10" s="9"/>
      <c r="H10" s="49"/>
      <c r="I10" s="9"/>
    </row>
    <row r="11" s="1" customFormat="1" ht="14" customHeight="1" spans="1:9">
      <c r="A11" s="4"/>
      <c r="B11" s="9"/>
      <c r="C11" s="9"/>
      <c r="D11" s="9"/>
      <c r="E11" s="9"/>
      <c r="F11" s="9"/>
      <c r="G11" s="9"/>
      <c r="H11" s="49"/>
      <c r="I11" s="9"/>
    </row>
    <row r="12" s="1" customFormat="1" ht="14" customHeight="1" spans="1:9">
      <c r="A12" s="4"/>
      <c r="B12" s="9"/>
      <c r="C12" s="9"/>
      <c r="D12" s="9"/>
      <c r="E12" s="9"/>
      <c r="F12" s="9"/>
      <c r="G12" s="9"/>
      <c r="H12" s="49"/>
      <c r="I12" s="9"/>
    </row>
    <row r="13" s="1" customFormat="1" ht="14" customHeight="1" spans="1:9">
      <c r="A13" s="4"/>
      <c r="B13" s="9"/>
      <c r="C13" s="9"/>
      <c r="D13" s="9"/>
      <c r="E13" s="9"/>
      <c r="F13" s="9"/>
      <c r="G13" s="9"/>
      <c r="H13" s="49"/>
      <c r="I13" s="9"/>
    </row>
    <row r="14" s="1" customFormat="1" ht="14" customHeight="1" spans="1:9">
      <c r="A14" s="4"/>
      <c r="B14" s="9"/>
      <c r="C14" s="9"/>
      <c r="D14" s="9"/>
      <c r="E14" s="9"/>
      <c r="F14" s="9"/>
      <c r="G14" s="9"/>
      <c r="H14" s="49"/>
      <c r="I14" s="9"/>
    </row>
    <row r="15" s="1" customFormat="1" ht="14" customHeight="1" spans="1:9">
      <c r="A15" s="4"/>
      <c r="B15" s="9"/>
      <c r="C15" s="9"/>
      <c r="D15" s="9"/>
      <c r="E15" s="9"/>
      <c r="F15" s="9"/>
      <c r="G15" s="9"/>
      <c r="H15" s="49"/>
      <c r="I15" s="9"/>
    </row>
    <row r="16" s="1" customFormat="1" ht="14" customHeight="1" spans="1:9">
      <c r="A16" s="4"/>
      <c r="B16" s="9"/>
      <c r="C16" s="9"/>
      <c r="D16" s="9"/>
      <c r="E16" s="9"/>
      <c r="F16" s="9"/>
      <c r="G16" s="9"/>
      <c r="H16" s="49"/>
      <c r="I16" s="9"/>
    </row>
    <row r="17" s="1" customFormat="1" ht="34.5" customHeight="1" spans="1:9">
      <c r="A17" s="4"/>
      <c r="B17" s="9"/>
      <c r="C17" s="9"/>
      <c r="D17" s="9"/>
      <c r="E17" s="9"/>
      <c r="F17" s="9"/>
      <c r="G17" s="9"/>
      <c r="H17" s="49"/>
      <c r="I17" s="9"/>
    </row>
    <row r="18" s="1" customFormat="1" ht="36" customHeight="1" spans="1:9">
      <c r="A18" s="4" t="s">
        <v>19</v>
      </c>
      <c r="B18" s="5" t="s">
        <v>20</v>
      </c>
      <c r="C18" s="5"/>
      <c r="D18" s="5"/>
      <c r="E18" s="5"/>
      <c r="F18" s="5"/>
      <c r="G18" s="5"/>
      <c r="H18" s="47"/>
      <c r="I18" s="5"/>
    </row>
    <row r="19" s="1" customFormat="1" ht="36" customHeight="1" spans="1:9">
      <c r="A19" s="4" t="s">
        <v>21</v>
      </c>
      <c r="B19" s="5"/>
      <c r="C19" s="5"/>
      <c r="D19" s="5"/>
      <c r="E19" s="5"/>
      <c r="F19" s="5"/>
      <c r="G19" s="5"/>
      <c r="H19" s="47"/>
      <c r="I19" s="5"/>
    </row>
    <row r="20" ht="38" customHeight="1" spans="1:13">
      <c r="A20" s="10" t="s">
        <v>22</v>
      </c>
      <c r="B20" s="3"/>
      <c r="C20" s="3"/>
      <c r="D20" s="3"/>
      <c r="E20" s="3"/>
      <c r="F20" s="3"/>
      <c r="G20" s="3"/>
      <c r="H20" s="46"/>
      <c r="I20" s="3"/>
      <c r="J20" s="28"/>
      <c r="L20" s="1"/>
      <c r="M20" s="1"/>
    </row>
    <row r="21" customHeight="1" spans="1:13">
      <c r="A21" s="5" t="s">
        <v>23</v>
      </c>
      <c r="B21" s="5" t="s">
        <v>24</v>
      </c>
      <c r="C21" s="11" t="s">
        <v>25</v>
      </c>
      <c r="D21" s="12" t="s">
        <v>26</v>
      </c>
      <c r="E21" s="13" t="s">
        <v>27</v>
      </c>
      <c r="F21" s="3" t="s">
        <v>28</v>
      </c>
      <c r="G21" s="14" t="s">
        <v>29</v>
      </c>
      <c r="H21" s="5" t="s">
        <v>30</v>
      </c>
      <c r="I21" s="5" t="s">
        <v>31</v>
      </c>
      <c r="J21" s="28"/>
      <c r="L21" s="1"/>
      <c r="M21" s="1"/>
    </row>
    <row r="22" ht="9" customHeight="1" spans="1:13">
      <c r="A22" s="5"/>
      <c r="B22" s="5"/>
      <c r="C22" s="11"/>
      <c r="D22" s="12"/>
      <c r="E22" s="13"/>
      <c r="F22" s="3"/>
      <c r="G22" s="14"/>
      <c r="H22" s="5"/>
      <c r="I22" s="5"/>
      <c r="J22" s="28"/>
      <c r="L22" s="1"/>
      <c r="M22" s="1"/>
    </row>
    <row r="23" customFormat="1" ht="16" customHeight="1" spans="1:13">
      <c r="A23" s="5">
        <v>3</v>
      </c>
      <c r="B23" s="5">
        <v>401</v>
      </c>
      <c r="C23" s="62">
        <v>118.28</v>
      </c>
      <c r="D23" s="12">
        <f>C23*0.22</f>
        <v>26.0216</v>
      </c>
      <c r="E23" s="13">
        <f>C23-D23</f>
        <v>92.2584</v>
      </c>
      <c r="F23" s="3" t="s">
        <v>32</v>
      </c>
      <c r="G23" s="14">
        <v>5265.752874535</v>
      </c>
      <c r="H23" s="63">
        <v>622833.25</v>
      </c>
      <c r="I23" s="5">
        <v>2021062</v>
      </c>
      <c r="J23" s="28"/>
      <c r="K23" s="1"/>
      <c r="L23" s="1"/>
      <c r="M23" s="1"/>
    </row>
    <row r="24" customFormat="1" ht="16" customHeight="1" spans="1:13">
      <c r="A24" s="5">
        <v>3</v>
      </c>
      <c r="B24" s="5">
        <v>1705</v>
      </c>
      <c r="C24" s="62">
        <v>106.19</v>
      </c>
      <c r="D24" s="12">
        <f t="shared" ref="D24:D87" si="0">C24*0.22</f>
        <v>23.3618</v>
      </c>
      <c r="E24" s="13">
        <f t="shared" ref="E24:E87" si="1">C24-D24</f>
        <v>82.8282</v>
      </c>
      <c r="F24" s="3" t="s">
        <v>33</v>
      </c>
      <c r="G24" s="14">
        <v>5282.75120067803</v>
      </c>
      <c r="H24" s="63">
        <v>560975.35</v>
      </c>
      <c r="I24" s="5">
        <v>2021062</v>
      </c>
      <c r="J24" s="28"/>
      <c r="K24" s="1"/>
      <c r="L24" s="1"/>
      <c r="M24" s="1"/>
    </row>
    <row r="25" customFormat="1" ht="16" customHeight="1" spans="1:13">
      <c r="A25" s="5">
        <v>23</v>
      </c>
      <c r="B25" s="5">
        <v>701</v>
      </c>
      <c r="C25" s="62">
        <v>175.91</v>
      </c>
      <c r="D25" s="12">
        <f t="shared" si="0"/>
        <v>38.7002</v>
      </c>
      <c r="E25" s="13">
        <f t="shared" si="1"/>
        <v>137.2098</v>
      </c>
      <c r="F25" s="3" t="s">
        <v>32</v>
      </c>
      <c r="G25" s="14">
        <v>6491.96378830084</v>
      </c>
      <c r="H25" s="63">
        <v>1142001.35</v>
      </c>
      <c r="I25" s="5">
        <v>2021062</v>
      </c>
      <c r="J25" s="28"/>
      <c r="K25" s="1"/>
      <c r="L25" s="1"/>
      <c r="M25" s="1"/>
    </row>
    <row r="26" customFormat="1" ht="16" customHeight="1" spans="1:13">
      <c r="A26" s="5">
        <v>23</v>
      </c>
      <c r="B26" s="5">
        <v>401</v>
      </c>
      <c r="C26" s="62">
        <v>175.91</v>
      </c>
      <c r="D26" s="12">
        <f t="shared" si="0"/>
        <v>38.7002</v>
      </c>
      <c r="E26" s="13">
        <f t="shared" si="1"/>
        <v>137.2098</v>
      </c>
      <c r="F26" s="3" t="s">
        <v>32</v>
      </c>
      <c r="G26" s="14">
        <v>5995.19384912739</v>
      </c>
      <c r="H26" s="63">
        <v>1054614.55</v>
      </c>
      <c r="I26" s="5">
        <v>2021062</v>
      </c>
      <c r="J26" s="28"/>
      <c r="K26" s="1"/>
      <c r="L26" s="1"/>
      <c r="M26" s="1"/>
    </row>
    <row r="27" customFormat="1" ht="16" customHeight="1" spans="1:13">
      <c r="A27" s="5">
        <v>23</v>
      </c>
      <c r="B27" s="5">
        <v>301</v>
      </c>
      <c r="C27" s="62">
        <v>175.91</v>
      </c>
      <c r="D27" s="12">
        <f t="shared" si="0"/>
        <v>38.7002</v>
      </c>
      <c r="E27" s="13">
        <f t="shared" si="1"/>
        <v>137.2098</v>
      </c>
      <c r="F27" s="3" t="s">
        <v>32</v>
      </c>
      <c r="G27" s="14">
        <v>6041.0931726451</v>
      </c>
      <c r="H27" s="63">
        <v>1062688.7</v>
      </c>
      <c r="I27" s="5">
        <v>2021062</v>
      </c>
      <c r="J27" s="28"/>
      <c r="K27" s="1"/>
      <c r="L27" s="1"/>
      <c r="M27" s="1"/>
    </row>
    <row r="28" customFormat="1" ht="16" customHeight="1" spans="1:13">
      <c r="A28" s="5">
        <v>23</v>
      </c>
      <c r="B28" s="5">
        <v>201</v>
      </c>
      <c r="C28" s="62">
        <v>175.91</v>
      </c>
      <c r="D28" s="12">
        <f t="shared" si="0"/>
        <v>38.7002</v>
      </c>
      <c r="E28" s="13">
        <f t="shared" si="1"/>
        <v>137.2098</v>
      </c>
      <c r="F28" s="3" t="s">
        <v>32</v>
      </c>
      <c r="G28" s="14">
        <v>5920.99340571883</v>
      </c>
      <c r="H28" s="63">
        <v>1041561.95</v>
      </c>
      <c r="I28" s="5">
        <v>2021062</v>
      </c>
      <c r="J28" s="28"/>
      <c r="K28" s="1"/>
      <c r="L28" s="1"/>
      <c r="M28" s="1"/>
    </row>
    <row r="29" customFormat="1" ht="16" customHeight="1" spans="1:13">
      <c r="A29" s="5">
        <v>25</v>
      </c>
      <c r="B29" s="5">
        <v>203</v>
      </c>
      <c r="C29" s="62">
        <v>175.91</v>
      </c>
      <c r="D29" s="12">
        <f t="shared" si="0"/>
        <v>38.7002</v>
      </c>
      <c r="E29" s="13">
        <f t="shared" si="1"/>
        <v>137.2098</v>
      </c>
      <c r="F29" s="3" t="s">
        <v>32</v>
      </c>
      <c r="G29" s="14">
        <v>5950</v>
      </c>
      <c r="H29" s="63">
        <v>1046664.5</v>
      </c>
      <c r="I29" s="5">
        <v>2021062</v>
      </c>
      <c r="J29" s="28"/>
      <c r="K29" s="1"/>
      <c r="L29" s="1"/>
      <c r="M29" s="1"/>
    </row>
    <row r="30" customFormat="1" ht="16" customHeight="1" spans="1:13">
      <c r="A30" s="5">
        <v>25</v>
      </c>
      <c r="B30" s="5">
        <v>202</v>
      </c>
      <c r="C30" s="62">
        <v>120.92</v>
      </c>
      <c r="D30" s="12">
        <f t="shared" si="0"/>
        <v>26.6024</v>
      </c>
      <c r="E30" s="13">
        <f t="shared" si="1"/>
        <v>94.3176</v>
      </c>
      <c r="F30" s="3" t="s">
        <v>32</v>
      </c>
      <c r="G30" s="14">
        <v>5781.90497849818</v>
      </c>
      <c r="H30" s="63">
        <v>699147.95</v>
      </c>
      <c r="I30" s="5">
        <v>2021062</v>
      </c>
      <c r="J30" s="28"/>
      <c r="K30" s="1"/>
      <c r="L30" s="1"/>
      <c r="M30" s="1"/>
    </row>
    <row r="31" customFormat="1" ht="16" customHeight="1" spans="1:13">
      <c r="A31" s="5">
        <v>25</v>
      </c>
      <c r="B31" s="5">
        <v>201</v>
      </c>
      <c r="C31" s="62">
        <v>133.49</v>
      </c>
      <c r="D31" s="12">
        <f t="shared" si="0"/>
        <v>29.3678</v>
      </c>
      <c r="E31" s="13">
        <f t="shared" si="1"/>
        <v>104.1222</v>
      </c>
      <c r="F31" s="3" t="s">
        <v>32</v>
      </c>
      <c r="G31" s="14">
        <v>5775.54910480186</v>
      </c>
      <c r="H31" s="63">
        <v>770978.05</v>
      </c>
      <c r="I31" s="5">
        <v>2021062</v>
      </c>
      <c r="J31" s="28"/>
      <c r="K31" s="1"/>
      <c r="L31" s="1"/>
      <c r="M31" s="1"/>
    </row>
    <row r="32" customFormat="1" ht="16" customHeight="1" spans="1:13">
      <c r="A32" s="5">
        <v>8</v>
      </c>
      <c r="B32" s="5">
        <v>2701</v>
      </c>
      <c r="C32" s="62">
        <v>118.6</v>
      </c>
      <c r="D32" s="12">
        <f t="shared" si="0"/>
        <v>26.092</v>
      </c>
      <c r="E32" s="13">
        <f t="shared" si="1"/>
        <v>92.508</v>
      </c>
      <c r="F32" s="3" t="s">
        <v>32</v>
      </c>
      <c r="G32" s="14">
        <v>5225.70826306914</v>
      </c>
      <c r="H32" s="63">
        <v>619769</v>
      </c>
      <c r="I32" s="5">
        <v>2022082</v>
      </c>
      <c r="J32" s="28"/>
      <c r="K32" s="1"/>
      <c r="L32" s="1"/>
      <c r="M32" s="1"/>
    </row>
    <row r="33" customFormat="1" ht="16" customHeight="1" spans="1:13">
      <c r="A33" s="5">
        <v>18</v>
      </c>
      <c r="B33" s="5">
        <v>801</v>
      </c>
      <c r="C33" s="62">
        <v>131</v>
      </c>
      <c r="D33" s="12">
        <f t="shared" si="0"/>
        <v>28.82</v>
      </c>
      <c r="E33" s="13">
        <f t="shared" si="1"/>
        <v>102.18</v>
      </c>
      <c r="F33" s="3" t="s">
        <v>32</v>
      </c>
      <c r="G33" s="14">
        <v>6222</v>
      </c>
      <c r="H33" s="63">
        <v>815082</v>
      </c>
      <c r="I33" s="5">
        <v>2022171</v>
      </c>
      <c r="J33" s="28"/>
      <c r="K33" s="1"/>
      <c r="L33" s="1"/>
      <c r="M33" s="1"/>
    </row>
    <row r="34" customFormat="1" ht="16" customHeight="1" spans="1:13">
      <c r="A34" s="5">
        <v>19</v>
      </c>
      <c r="B34" s="5">
        <v>1104</v>
      </c>
      <c r="C34" s="62">
        <v>120.32</v>
      </c>
      <c r="D34" s="12">
        <f t="shared" si="0"/>
        <v>26.4704</v>
      </c>
      <c r="E34" s="13">
        <f t="shared" si="1"/>
        <v>93.8496</v>
      </c>
      <c r="F34" s="3" t="s">
        <v>32</v>
      </c>
      <c r="G34" s="14">
        <v>6024.79886968085</v>
      </c>
      <c r="H34" s="63">
        <v>724903.8</v>
      </c>
      <c r="I34" s="5">
        <v>2022171</v>
      </c>
      <c r="J34" s="28"/>
      <c r="K34" s="1"/>
      <c r="L34" s="1"/>
      <c r="M34" s="1"/>
    </row>
    <row r="35" customFormat="1" ht="16" customHeight="1" spans="1:13">
      <c r="A35" s="5">
        <v>19</v>
      </c>
      <c r="B35" s="5">
        <v>1103</v>
      </c>
      <c r="C35" s="62">
        <v>120.32</v>
      </c>
      <c r="D35" s="12">
        <f t="shared" si="0"/>
        <v>26.4704</v>
      </c>
      <c r="E35" s="13">
        <f t="shared" si="1"/>
        <v>93.8496</v>
      </c>
      <c r="F35" s="3" t="s">
        <v>32</v>
      </c>
      <c r="G35" s="14">
        <v>6024.79886968085</v>
      </c>
      <c r="H35" s="63">
        <v>724903.8</v>
      </c>
      <c r="I35" s="5">
        <v>2022171</v>
      </c>
      <c r="J35" s="28"/>
      <c r="K35" s="1"/>
      <c r="L35" s="1"/>
      <c r="M35" s="1"/>
    </row>
    <row r="36" customFormat="1" ht="16" customHeight="1" spans="1:13">
      <c r="A36" s="5">
        <v>19</v>
      </c>
      <c r="B36" s="5">
        <v>1102</v>
      </c>
      <c r="C36" s="62">
        <v>120.32</v>
      </c>
      <c r="D36" s="12">
        <f t="shared" si="0"/>
        <v>26.4704</v>
      </c>
      <c r="E36" s="13">
        <f t="shared" si="1"/>
        <v>93.8496</v>
      </c>
      <c r="F36" s="3" t="s">
        <v>32</v>
      </c>
      <c r="G36" s="14">
        <v>6024.79886968085</v>
      </c>
      <c r="H36" s="63">
        <v>724903.8</v>
      </c>
      <c r="I36" s="5">
        <v>2022171</v>
      </c>
      <c r="J36" s="28"/>
      <c r="K36" s="1"/>
      <c r="L36" s="1"/>
      <c r="M36" s="1"/>
    </row>
    <row r="37" customFormat="1" ht="16" customHeight="1" spans="1:13">
      <c r="A37" s="5">
        <v>19</v>
      </c>
      <c r="B37" s="5">
        <v>1101</v>
      </c>
      <c r="C37" s="62">
        <v>174.91</v>
      </c>
      <c r="D37" s="12">
        <f t="shared" si="0"/>
        <v>38.4802</v>
      </c>
      <c r="E37" s="13">
        <f t="shared" si="1"/>
        <v>136.4298</v>
      </c>
      <c r="F37" s="3" t="s">
        <v>32</v>
      </c>
      <c r="G37" s="14">
        <v>6559.44771596821</v>
      </c>
      <c r="H37" s="63">
        <v>1147313</v>
      </c>
      <c r="I37" s="5">
        <v>2022171</v>
      </c>
      <c r="J37" s="28"/>
      <c r="K37" s="1"/>
      <c r="L37" s="1"/>
      <c r="M37" s="1"/>
    </row>
    <row r="38" customFormat="1" ht="16" customHeight="1" spans="1:13">
      <c r="A38" s="5">
        <v>19</v>
      </c>
      <c r="B38" s="5">
        <v>1001</v>
      </c>
      <c r="C38" s="62">
        <v>174.91</v>
      </c>
      <c r="D38" s="12">
        <f t="shared" si="0"/>
        <v>38.4802</v>
      </c>
      <c r="E38" s="13">
        <f t="shared" si="1"/>
        <v>136.4298</v>
      </c>
      <c r="F38" s="3" t="s">
        <v>32</v>
      </c>
      <c r="G38" s="14">
        <v>6997.19941684295</v>
      </c>
      <c r="H38" s="63">
        <v>1223880.15</v>
      </c>
      <c r="I38" s="5">
        <v>2022171</v>
      </c>
      <c r="J38" s="28"/>
      <c r="K38" s="1"/>
      <c r="L38" s="1"/>
      <c r="M38" s="1"/>
    </row>
    <row r="39" customFormat="1" ht="16" customHeight="1" spans="1:13">
      <c r="A39" s="5">
        <v>19</v>
      </c>
      <c r="B39" s="5">
        <v>701</v>
      </c>
      <c r="C39" s="62">
        <v>174.91</v>
      </c>
      <c r="D39" s="12">
        <f t="shared" si="0"/>
        <v>38.4802</v>
      </c>
      <c r="E39" s="13">
        <f t="shared" si="1"/>
        <v>136.4298</v>
      </c>
      <c r="F39" s="3" t="s">
        <v>32</v>
      </c>
      <c r="G39" s="14">
        <v>6866.30009719284</v>
      </c>
      <c r="H39" s="63">
        <v>1200984.55</v>
      </c>
      <c r="I39" s="5">
        <v>2022171</v>
      </c>
      <c r="J39" s="28"/>
      <c r="K39" s="1"/>
      <c r="L39" s="1"/>
      <c r="M39" s="1"/>
    </row>
    <row r="40" customFormat="1" ht="16" customHeight="1" spans="1:13">
      <c r="A40" s="5">
        <v>19</v>
      </c>
      <c r="B40" s="5">
        <v>501</v>
      </c>
      <c r="C40" s="62">
        <v>174.91</v>
      </c>
      <c r="D40" s="12">
        <f t="shared" si="0"/>
        <v>38.4802</v>
      </c>
      <c r="E40" s="13">
        <f t="shared" si="1"/>
        <v>136.4298</v>
      </c>
      <c r="F40" s="3" t="s">
        <v>32</v>
      </c>
      <c r="G40" s="14">
        <v>6778.74878508947</v>
      </c>
      <c r="H40" s="63">
        <v>1185670.95</v>
      </c>
      <c r="I40" s="5">
        <v>2022171</v>
      </c>
      <c r="J40" s="28"/>
      <c r="K40" s="1"/>
      <c r="L40" s="1"/>
      <c r="M40" s="1"/>
    </row>
    <row r="41" customFormat="1" ht="16" customHeight="1" spans="1:13">
      <c r="A41" s="5">
        <v>19</v>
      </c>
      <c r="B41" s="5">
        <v>401</v>
      </c>
      <c r="C41" s="62">
        <v>174.91</v>
      </c>
      <c r="D41" s="12">
        <f t="shared" si="0"/>
        <v>38.4802</v>
      </c>
      <c r="E41" s="13">
        <f t="shared" si="1"/>
        <v>136.4298</v>
      </c>
      <c r="F41" s="3" t="s">
        <v>32</v>
      </c>
      <c r="G41" s="14">
        <v>6691.20233262821</v>
      </c>
      <c r="H41" s="63">
        <v>1170358.2</v>
      </c>
      <c r="I41" s="5">
        <v>2022171</v>
      </c>
      <c r="J41" s="28"/>
      <c r="K41" s="1"/>
      <c r="L41" s="1"/>
      <c r="M41" s="1"/>
    </row>
    <row r="42" customFormat="1" ht="16" customHeight="1" spans="1:13">
      <c r="A42" s="5">
        <v>19</v>
      </c>
      <c r="B42" s="5">
        <v>301</v>
      </c>
      <c r="C42" s="62">
        <v>174.91</v>
      </c>
      <c r="D42" s="12">
        <f t="shared" si="0"/>
        <v>38.4802</v>
      </c>
      <c r="E42" s="13">
        <f t="shared" si="1"/>
        <v>136.4298</v>
      </c>
      <c r="F42" s="3" t="s">
        <v>32</v>
      </c>
      <c r="G42" s="14">
        <v>6691.20233262821</v>
      </c>
      <c r="H42" s="63">
        <v>1170358.2</v>
      </c>
      <c r="I42" s="5">
        <v>2022171</v>
      </c>
      <c r="J42" s="28"/>
      <c r="K42" s="1"/>
      <c r="L42" s="1"/>
      <c r="M42" s="1"/>
    </row>
    <row r="43" customFormat="1" ht="16" customHeight="1" spans="1:13">
      <c r="A43" s="5">
        <v>19</v>
      </c>
      <c r="B43" s="5">
        <v>201</v>
      </c>
      <c r="C43" s="62">
        <v>174.91</v>
      </c>
      <c r="D43" s="12">
        <f t="shared" si="0"/>
        <v>38.4802</v>
      </c>
      <c r="E43" s="13">
        <f t="shared" si="1"/>
        <v>136.4298</v>
      </c>
      <c r="F43" s="3" t="s">
        <v>32</v>
      </c>
      <c r="G43" s="14">
        <v>6559.44771596821</v>
      </c>
      <c r="H43" s="63">
        <v>1147313</v>
      </c>
      <c r="I43" s="5">
        <v>2022171</v>
      </c>
      <c r="J43" s="28"/>
      <c r="K43" s="1"/>
      <c r="L43" s="1"/>
      <c r="M43" s="1"/>
    </row>
    <row r="44" customFormat="1" ht="16" customHeight="1" spans="1:13">
      <c r="A44" s="5">
        <v>12</v>
      </c>
      <c r="B44" s="5">
        <v>1304</v>
      </c>
      <c r="C44" s="62">
        <v>127.77</v>
      </c>
      <c r="D44" s="12">
        <f t="shared" si="0"/>
        <v>28.1094</v>
      </c>
      <c r="E44" s="13">
        <f t="shared" si="1"/>
        <v>99.6606</v>
      </c>
      <c r="F44" s="3" t="s">
        <v>32</v>
      </c>
      <c r="G44" s="14">
        <v>5261.35164749159</v>
      </c>
      <c r="H44" s="63">
        <v>672242.9</v>
      </c>
      <c r="I44" s="5">
        <v>2023046</v>
      </c>
      <c r="J44" s="28"/>
      <c r="K44" s="1"/>
      <c r="L44" s="1"/>
      <c r="M44" s="1"/>
    </row>
    <row r="45" customFormat="1" ht="16" customHeight="1" spans="1:13">
      <c r="A45" s="5">
        <v>12</v>
      </c>
      <c r="B45" s="5">
        <v>1404</v>
      </c>
      <c r="C45" s="62">
        <v>127.77</v>
      </c>
      <c r="D45" s="12">
        <f t="shared" si="0"/>
        <v>28.1094</v>
      </c>
      <c r="E45" s="13">
        <f t="shared" si="1"/>
        <v>99.6606</v>
      </c>
      <c r="F45" s="3" t="s">
        <v>32</v>
      </c>
      <c r="G45" s="14">
        <v>4994.68967676293</v>
      </c>
      <c r="H45" s="63">
        <v>638171.5</v>
      </c>
      <c r="I45" s="5">
        <v>2023046</v>
      </c>
      <c r="J45" s="28"/>
      <c r="K45" s="1"/>
      <c r="L45" s="1"/>
      <c r="M45" s="1"/>
    </row>
    <row r="46" customFormat="1" ht="16" customHeight="1" spans="1:13">
      <c r="A46" s="5">
        <v>12</v>
      </c>
      <c r="B46" s="5">
        <v>1504</v>
      </c>
      <c r="C46" s="62">
        <v>127.77</v>
      </c>
      <c r="D46" s="12">
        <f t="shared" si="0"/>
        <v>28.1094</v>
      </c>
      <c r="E46" s="13">
        <f t="shared" si="1"/>
        <v>99.6606</v>
      </c>
      <c r="F46" s="3" t="s">
        <v>32</v>
      </c>
      <c r="G46" s="14">
        <v>5279.68615480942</v>
      </c>
      <c r="H46" s="63">
        <v>674585.5</v>
      </c>
      <c r="I46" s="5">
        <v>2023046</v>
      </c>
      <c r="J46" s="28"/>
      <c r="K46" s="1"/>
      <c r="L46" s="1"/>
      <c r="M46" s="1"/>
    </row>
    <row r="47" customFormat="1" ht="16" customHeight="1" spans="1:13">
      <c r="A47" s="5">
        <v>12</v>
      </c>
      <c r="B47" s="5">
        <v>1804</v>
      </c>
      <c r="C47" s="62">
        <v>127.77</v>
      </c>
      <c r="D47" s="12">
        <f t="shared" si="0"/>
        <v>28.1094</v>
      </c>
      <c r="E47" s="13">
        <f t="shared" si="1"/>
        <v>99.6606</v>
      </c>
      <c r="F47" s="3" t="s">
        <v>32</v>
      </c>
      <c r="G47" s="14">
        <v>4920.57994834468</v>
      </c>
      <c r="H47" s="63">
        <v>628702.5</v>
      </c>
      <c r="I47" s="5">
        <v>2023046</v>
      </c>
      <c r="J47" s="28"/>
      <c r="K47" s="1"/>
      <c r="L47" s="1"/>
      <c r="M47" s="1"/>
    </row>
    <row r="48" customFormat="1" ht="16" customHeight="1" spans="1:13">
      <c r="A48" s="5">
        <v>12</v>
      </c>
      <c r="B48" s="5">
        <v>1904</v>
      </c>
      <c r="C48" s="62">
        <v>127.77</v>
      </c>
      <c r="D48" s="12">
        <f t="shared" si="0"/>
        <v>28.1094</v>
      </c>
      <c r="E48" s="13">
        <f t="shared" si="1"/>
        <v>99.6606</v>
      </c>
      <c r="F48" s="3" t="s">
        <v>32</v>
      </c>
      <c r="G48" s="14">
        <v>5334.70298192064</v>
      </c>
      <c r="H48" s="63">
        <v>681615</v>
      </c>
      <c r="I48" s="5">
        <v>2023046</v>
      </c>
      <c r="J48" s="28"/>
      <c r="K48" s="1"/>
      <c r="L48" s="1"/>
      <c r="M48" s="1"/>
    </row>
    <row r="49" customFormat="1" ht="16" customHeight="1" spans="1:13">
      <c r="A49" s="5">
        <v>12</v>
      </c>
      <c r="B49" s="5">
        <v>2104</v>
      </c>
      <c r="C49" s="62">
        <v>127.77</v>
      </c>
      <c r="D49" s="12">
        <f t="shared" si="0"/>
        <v>28.1094</v>
      </c>
      <c r="E49" s="13">
        <f t="shared" si="1"/>
        <v>99.6606</v>
      </c>
      <c r="F49" s="3" t="s">
        <v>32</v>
      </c>
      <c r="G49" s="14">
        <v>5353.80253580653</v>
      </c>
      <c r="H49" s="63">
        <v>684055.35</v>
      </c>
      <c r="I49" s="5">
        <v>2023046</v>
      </c>
      <c r="J49" s="28"/>
      <c r="K49" s="1"/>
      <c r="L49" s="1"/>
      <c r="M49" s="1"/>
    </row>
    <row r="50" customFormat="1" ht="16" customHeight="1" spans="1:13">
      <c r="A50" s="5">
        <v>12</v>
      </c>
      <c r="B50" s="5">
        <v>2204</v>
      </c>
      <c r="C50" s="62">
        <v>127.77</v>
      </c>
      <c r="D50" s="12">
        <f t="shared" si="0"/>
        <v>28.1094</v>
      </c>
      <c r="E50" s="13">
        <f t="shared" si="1"/>
        <v>99.6606</v>
      </c>
      <c r="F50" s="3" t="s">
        <v>32</v>
      </c>
      <c r="G50" s="14">
        <v>5334.70298192064</v>
      </c>
      <c r="H50" s="63">
        <v>681615</v>
      </c>
      <c r="I50" s="5">
        <v>2023046</v>
      </c>
      <c r="J50" s="28"/>
      <c r="K50" s="1"/>
      <c r="L50" s="1"/>
      <c r="M50" s="1"/>
    </row>
    <row r="51" customFormat="1" ht="16" customHeight="1" spans="1:13">
      <c r="A51" s="5">
        <v>12</v>
      </c>
      <c r="B51" s="5">
        <v>2304</v>
      </c>
      <c r="C51" s="62">
        <v>127.77</v>
      </c>
      <c r="D51" s="12">
        <f t="shared" si="0"/>
        <v>28.1094</v>
      </c>
      <c r="E51" s="13">
        <f t="shared" si="1"/>
        <v>99.6606</v>
      </c>
      <c r="F51" s="3" t="s">
        <v>32</v>
      </c>
      <c r="G51" s="14">
        <v>5316.36182202395</v>
      </c>
      <c r="H51" s="63">
        <v>679271.55</v>
      </c>
      <c r="I51" s="5">
        <v>2023046</v>
      </c>
      <c r="J51" s="28"/>
      <c r="K51" s="1"/>
      <c r="L51" s="1"/>
      <c r="M51" s="1"/>
    </row>
    <row r="52" customFormat="1" ht="16" customHeight="1" spans="1:13">
      <c r="A52" s="5">
        <v>12</v>
      </c>
      <c r="B52" s="5">
        <v>2401</v>
      </c>
      <c r="C52" s="62">
        <v>117.06</v>
      </c>
      <c r="D52" s="12">
        <f t="shared" si="0"/>
        <v>25.7532</v>
      </c>
      <c r="E52" s="13">
        <f t="shared" si="1"/>
        <v>91.3068</v>
      </c>
      <c r="F52" s="3" t="s">
        <v>32</v>
      </c>
      <c r="G52" s="14">
        <v>5520.36733299163</v>
      </c>
      <c r="H52" s="63">
        <v>646214.2</v>
      </c>
      <c r="I52" s="5">
        <v>2023046</v>
      </c>
      <c r="J52" s="28"/>
      <c r="K52" s="1"/>
      <c r="L52" s="1"/>
      <c r="M52" s="1"/>
    </row>
    <row r="53" customFormat="1" ht="16" customHeight="1" spans="1:13">
      <c r="A53" s="5">
        <v>12</v>
      </c>
      <c r="B53" s="5">
        <v>2404</v>
      </c>
      <c r="C53" s="62">
        <v>127.77</v>
      </c>
      <c r="D53" s="12">
        <f t="shared" si="0"/>
        <v>28.1094</v>
      </c>
      <c r="E53" s="13">
        <f t="shared" si="1"/>
        <v>99.6606</v>
      </c>
      <c r="F53" s="3" t="s">
        <v>32</v>
      </c>
      <c r="G53" s="14">
        <v>5288.86006104719</v>
      </c>
      <c r="H53" s="63">
        <v>675757.65</v>
      </c>
      <c r="I53" s="5">
        <v>2023046</v>
      </c>
      <c r="J53" s="28"/>
      <c r="K53" s="1"/>
      <c r="L53" s="1"/>
      <c r="M53" s="1"/>
    </row>
    <row r="54" customFormat="1" ht="16" customHeight="1" spans="1:13">
      <c r="A54" s="5">
        <v>12</v>
      </c>
      <c r="B54" s="5">
        <v>2504</v>
      </c>
      <c r="C54" s="62">
        <v>127.77</v>
      </c>
      <c r="D54" s="12">
        <f t="shared" si="0"/>
        <v>28.1094</v>
      </c>
      <c r="E54" s="13">
        <f t="shared" si="1"/>
        <v>99.6606</v>
      </c>
      <c r="F54" s="3" t="s">
        <v>32</v>
      </c>
      <c r="G54" s="14">
        <v>5261.35164749159</v>
      </c>
      <c r="H54" s="63">
        <v>672242.9</v>
      </c>
      <c r="I54" s="5">
        <v>2023046</v>
      </c>
      <c r="J54" s="28"/>
      <c r="K54" s="1"/>
      <c r="L54" s="1"/>
      <c r="M54" s="1"/>
    </row>
    <row r="55" customFormat="1" ht="16" customHeight="1" spans="1:13">
      <c r="A55" s="5">
        <v>13</v>
      </c>
      <c r="B55" s="5">
        <v>301</v>
      </c>
      <c r="C55" s="62">
        <v>127.31</v>
      </c>
      <c r="D55" s="12">
        <f t="shared" si="0"/>
        <v>28.0082</v>
      </c>
      <c r="E55" s="13">
        <f t="shared" si="1"/>
        <v>99.3018</v>
      </c>
      <c r="F55" s="3" t="s">
        <v>32</v>
      </c>
      <c r="G55" s="14">
        <v>5518.20320477574</v>
      </c>
      <c r="H55" s="63">
        <v>702522.45</v>
      </c>
      <c r="I55" s="5">
        <v>2023046</v>
      </c>
      <c r="J55" s="28"/>
      <c r="K55" s="1"/>
      <c r="L55" s="1"/>
      <c r="M55" s="1"/>
    </row>
    <row r="56" customFormat="1" ht="16" customHeight="1" spans="1:13">
      <c r="A56" s="5">
        <v>13</v>
      </c>
      <c r="B56" s="5">
        <v>402</v>
      </c>
      <c r="C56" s="62">
        <v>126.76</v>
      </c>
      <c r="D56" s="12">
        <f t="shared" si="0"/>
        <v>27.8872</v>
      </c>
      <c r="E56" s="13">
        <f t="shared" si="1"/>
        <v>98.8728</v>
      </c>
      <c r="F56" s="3" t="s">
        <v>32</v>
      </c>
      <c r="G56" s="14">
        <v>5323.55080467024</v>
      </c>
      <c r="H56" s="63">
        <v>674813.3</v>
      </c>
      <c r="I56" s="5">
        <v>2023046</v>
      </c>
      <c r="J56" s="28"/>
      <c r="K56" s="1"/>
      <c r="L56" s="1"/>
      <c r="M56" s="1"/>
    </row>
    <row r="57" customFormat="1" ht="16" customHeight="1" spans="1:13">
      <c r="A57" s="5">
        <v>13</v>
      </c>
      <c r="B57" s="5">
        <v>404</v>
      </c>
      <c r="C57" s="62">
        <v>127.31</v>
      </c>
      <c r="D57" s="12">
        <f t="shared" si="0"/>
        <v>28.0082</v>
      </c>
      <c r="E57" s="13">
        <f t="shared" si="1"/>
        <v>99.3018</v>
      </c>
      <c r="F57" s="3" t="s">
        <v>32</v>
      </c>
      <c r="G57" s="14">
        <v>5401.74966616919</v>
      </c>
      <c r="H57" s="63">
        <v>687696.75</v>
      </c>
      <c r="I57" s="5">
        <v>2023046</v>
      </c>
      <c r="J57" s="28"/>
      <c r="K57" s="1"/>
      <c r="L57" s="1"/>
      <c r="M57" s="1"/>
    </row>
    <row r="58" customFormat="1" ht="16" customHeight="1" spans="1:13">
      <c r="A58" s="5">
        <v>13</v>
      </c>
      <c r="B58" s="5">
        <v>602</v>
      </c>
      <c r="C58" s="62">
        <v>126.76</v>
      </c>
      <c r="D58" s="12">
        <f t="shared" si="0"/>
        <v>27.8872</v>
      </c>
      <c r="E58" s="13">
        <f t="shared" si="1"/>
        <v>98.8728</v>
      </c>
      <c r="F58" s="3" t="s">
        <v>32</v>
      </c>
      <c r="G58" s="14">
        <v>5489.29946355317</v>
      </c>
      <c r="H58" s="63">
        <v>695823.6</v>
      </c>
      <c r="I58" s="5">
        <v>2023046</v>
      </c>
      <c r="J58" s="28"/>
      <c r="K58" s="1"/>
      <c r="L58" s="1"/>
      <c r="M58" s="1"/>
    </row>
    <row r="59" customFormat="1" ht="16" customHeight="1" spans="1:13">
      <c r="A59" s="5">
        <v>13</v>
      </c>
      <c r="B59" s="5">
        <v>702</v>
      </c>
      <c r="C59" s="62">
        <v>126.76</v>
      </c>
      <c r="D59" s="12">
        <f t="shared" si="0"/>
        <v>27.8872</v>
      </c>
      <c r="E59" s="13">
        <f t="shared" si="1"/>
        <v>98.8728</v>
      </c>
      <c r="F59" s="3" t="s">
        <v>32</v>
      </c>
      <c r="G59" s="14">
        <v>6367.63056169139</v>
      </c>
      <c r="H59" s="63">
        <v>807160.85</v>
      </c>
      <c r="I59" s="5">
        <v>2023046</v>
      </c>
      <c r="J59" s="28"/>
      <c r="K59" s="1"/>
      <c r="L59" s="1"/>
      <c r="M59" s="1"/>
    </row>
    <row r="60" customFormat="1" ht="16" customHeight="1" spans="1:13">
      <c r="A60" s="5">
        <v>13</v>
      </c>
      <c r="B60" s="5">
        <v>703</v>
      </c>
      <c r="C60" s="62">
        <v>126.76</v>
      </c>
      <c r="D60" s="12">
        <f t="shared" si="0"/>
        <v>27.8872</v>
      </c>
      <c r="E60" s="13">
        <f t="shared" si="1"/>
        <v>98.8728</v>
      </c>
      <c r="F60" s="3" t="s">
        <v>32</v>
      </c>
      <c r="G60" s="14">
        <v>5508.00134111707</v>
      </c>
      <c r="H60" s="63">
        <v>698194.25</v>
      </c>
      <c r="I60" s="5">
        <v>2023046</v>
      </c>
      <c r="J60" s="28"/>
      <c r="K60" s="1"/>
      <c r="L60" s="1"/>
      <c r="M60" s="1"/>
    </row>
    <row r="61" customFormat="1" ht="16" customHeight="1" spans="1:13">
      <c r="A61" s="5">
        <v>13</v>
      </c>
      <c r="B61" s="5">
        <v>802</v>
      </c>
      <c r="C61" s="62">
        <v>126.76</v>
      </c>
      <c r="D61" s="12">
        <f t="shared" si="0"/>
        <v>27.8872</v>
      </c>
      <c r="E61" s="13">
        <f t="shared" si="1"/>
        <v>98.8728</v>
      </c>
      <c r="F61" s="3" t="s">
        <v>32</v>
      </c>
      <c r="G61" s="14">
        <v>5527.5481224361</v>
      </c>
      <c r="H61" s="63">
        <v>700672</v>
      </c>
      <c r="I61" s="5">
        <v>2023046</v>
      </c>
      <c r="J61" s="28"/>
      <c r="K61" s="1"/>
      <c r="L61" s="1"/>
      <c r="M61" s="1"/>
    </row>
    <row r="62" customFormat="1" ht="16" customHeight="1" spans="1:13">
      <c r="A62" s="5">
        <v>13</v>
      </c>
      <c r="B62" s="5">
        <v>1102</v>
      </c>
      <c r="C62" s="62">
        <v>126.76</v>
      </c>
      <c r="D62" s="12">
        <f t="shared" si="0"/>
        <v>27.8872</v>
      </c>
      <c r="E62" s="13">
        <f t="shared" si="1"/>
        <v>98.8728</v>
      </c>
      <c r="F62" s="3" t="s">
        <v>32</v>
      </c>
      <c r="G62" s="14">
        <v>5586.2018775639</v>
      </c>
      <c r="H62" s="63">
        <v>708106.95</v>
      </c>
      <c r="I62" s="5">
        <v>2023046</v>
      </c>
      <c r="J62" s="28"/>
      <c r="K62" s="1"/>
      <c r="L62" s="1"/>
      <c r="M62" s="1"/>
    </row>
    <row r="63" customFormat="1" ht="16" customHeight="1" spans="1:13">
      <c r="A63" s="5">
        <v>13</v>
      </c>
      <c r="B63" s="5">
        <v>1302</v>
      </c>
      <c r="C63" s="62">
        <v>126.76</v>
      </c>
      <c r="D63" s="12">
        <f t="shared" si="0"/>
        <v>27.8872</v>
      </c>
      <c r="E63" s="13">
        <f t="shared" si="1"/>
        <v>98.8728</v>
      </c>
      <c r="F63" s="3" t="s">
        <v>32</v>
      </c>
      <c r="G63" s="14">
        <v>5625.30214578731</v>
      </c>
      <c r="H63" s="63">
        <v>713063.3</v>
      </c>
      <c r="I63" s="5">
        <v>2023046</v>
      </c>
      <c r="J63" s="28"/>
      <c r="K63" s="1"/>
      <c r="L63" s="1"/>
      <c r="M63" s="1"/>
    </row>
    <row r="64" customFormat="1" ht="16" customHeight="1" spans="1:13">
      <c r="A64" s="5">
        <v>10</v>
      </c>
      <c r="B64" s="5" t="s">
        <v>34</v>
      </c>
      <c r="C64" s="62">
        <v>143.35</v>
      </c>
      <c r="D64" s="12">
        <f t="shared" si="0"/>
        <v>31.537</v>
      </c>
      <c r="E64" s="13">
        <f t="shared" si="1"/>
        <v>111.813</v>
      </c>
      <c r="F64" s="3" t="s">
        <v>32</v>
      </c>
      <c r="G64" s="14">
        <v>6036.1562608999</v>
      </c>
      <c r="H64" s="63">
        <v>865283</v>
      </c>
      <c r="I64" s="5">
        <v>2023086</v>
      </c>
      <c r="J64" s="28"/>
      <c r="K64" s="1"/>
      <c r="L64" s="1"/>
      <c r="M64" s="1"/>
    </row>
    <row r="65" customFormat="1" ht="16" customHeight="1" spans="1:13">
      <c r="A65" s="5">
        <v>10</v>
      </c>
      <c r="B65" s="5" t="s">
        <v>35</v>
      </c>
      <c r="C65" s="62">
        <v>143.35</v>
      </c>
      <c r="D65" s="12">
        <f t="shared" si="0"/>
        <v>31.537</v>
      </c>
      <c r="E65" s="13">
        <f t="shared" si="1"/>
        <v>111.813</v>
      </c>
      <c r="F65" s="3" t="s">
        <v>32</v>
      </c>
      <c r="G65" s="14">
        <v>5950.23125217998</v>
      </c>
      <c r="H65" s="63">
        <v>852965.65</v>
      </c>
      <c r="I65" s="5">
        <v>2023086</v>
      </c>
      <c r="J65" s="28"/>
      <c r="K65" s="1"/>
      <c r="L65" s="1"/>
      <c r="M65" s="1"/>
    </row>
    <row r="66" customFormat="1" ht="16" customHeight="1" spans="1:13">
      <c r="A66" s="5">
        <v>10</v>
      </c>
      <c r="B66" s="5">
        <v>801</v>
      </c>
      <c r="C66" s="62">
        <v>143.35</v>
      </c>
      <c r="D66" s="12">
        <f t="shared" si="0"/>
        <v>31.537</v>
      </c>
      <c r="E66" s="13">
        <f t="shared" si="1"/>
        <v>111.813</v>
      </c>
      <c r="F66" s="3" t="s">
        <v>32</v>
      </c>
      <c r="G66" s="14">
        <v>5950.23125217998</v>
      </c>
      <c r="H66" s="63">
        <v>831430</v>
      </c>
      <c r="I66" s="5">
        <v>2023086</v>
      </c>
      <c r="J66" s="28"/>
      <c r="K66" s="1"/>
      <c r="L66" s="1"/>
      <c r="M66" s="1"/>
    </row>
    <row r="67" customFormat="1" ht="16" customHeight="1" spans="1:13">
      <c r="A67" s="5">
        <v>10</v>
      </c>
      <c r="B67" s="5" t="s">
        <v>36</v>
      </c>
      <c r="C67" s="62">
        <v>143.35</v>
      </c>
      <c r="D67" s="12">
        <f t="shared" si="0"/>
        <v>31.537</v>
      </c>
      <c r="E67" s="13">
        <f t="shared" si="1"/>
        <v>111.813</v>
      </c>
      <c r="F67" s="3" t="s">
        <v>32</v>
      </c>
      <c r="G67" s="14">
        <v>6083.4147192187</v>
      </c>
      <c r="H67" s="63">
        <v>872057.5</v>
      </c>
      <c r="I67" s="5">
        <v>2023086</v>
      </c>
      <c r="J67" s="28"/>
      <c r="K67" s="1"/>
      <c r="L67" s="1"/>
      <c r="M67" s="1"/>
    </row>
    <row r="68" customFormat="1" ht="16" customHeight="1" spans="1:13">
      <c r="A68" s="5">
        <v>10</v>
      </c>
      <c r="B68" s="5" t="s">
        <v>37</v>
      </c>
      <c r="C68" s="62">
        <v>143.35</v>
      </c>
      <c r="D68" s="12">
        <f t="shared" si="0"/>
        <v>31.537</v>
      </c>
      <c r="E68" s="13">
        <f t="shared" si="1"/>
        <v>111.813</v>
      </c>
      <c r="F68" s="3" t="s">
        <v>32</v>
      </c>
      <c r="G68" s="14">
        <v>6169.33972793861</v>
      </c>
      <c r="H68" s="63">
        <v>884374.85</v>
      </c>
      <c r="I68" s="5">
        <v>2023086</v>
      </c>
      <c r="J68" s="28"/>
      <c r="K68" s="1"/>
      <c r="L68" s="1"/>
      <c r="M68" s="1"/>
    </row>
    <row r="69" customFormat="1" ht="16" customHeight="1" spans="1:13">
      <c r="A69" s="5">
        <v>10</v>
      </c>
      <c r="B69" s="5" t="s">
        <v>38</v>
      </c>
      <c r="C69" s="62">
        <v>143.35</v>
      </c>
      <c r="D69" s="12">
        <f t="shared" si="0"/>
        <v>31.537</v>
      </c>
      <c r="E69" s="13">
        <f t="shared" si="1"/>
        <v>111.813</v>
      </c>
      <c r="F69" s="3" t="s">
        <v>32</v>
      </c>
      <c r="G69" s="14">
        <v>6083.4147192187</v>
      </c>
      <c r="H69" s="63">
        <v>872057.5</v>
      </c>
      <c r="I69" s="5">
        <v>2023086</v>
      </c>
      <c r="J69" s="28"/>
      <c r="K69" s="1"/>
      <c r="L69" s="1"/>
      <c r="M69" s="1"/>
    </row>
    <row r="70" customFormat="1" ht="16" customHeight="1" spans="1:13">
      <c r="A70" s="5">
        <v>10</v>
      </c>
      <c r="B70" s="5" t="s">
        <v>39</v>
      </c>
      <c r="C70" s="62">
        <v>143.35</v>
      </c>
      <c r="D70" s="12">
        <f t="shared" si="0"/>
        <v>31.537</v>
      </c>
      <c r="E70" s="13">
        <f t="shared" si="1"/>
        <v>111.813</v>
      </c>
      <c r="F70" s="3" t="s">
        <v>32</v>
      </c>
      <c r="G70" s="14">
        <v>6171.91314963376</v>
      </c>
      <c r="H70" s="63">
        <v>884743.75</v>
      </c>
      <c r="I70" s="5">
        <v>2023086</v>
      </c>
      <c r="J70" s="28"/>
      <c r="K70" s="1"/>
      <c r="L70" s="1"/>
      <c r="M70" s="1"/>
    </row>
    <row r="71" customFormat="1" ht="16" customHeight="1" spans="1:13">
      <c r="A71" s="5">
        <v>10</v>
      </c>
      <c r="B71" s="5" t="s">
        <v>40</v>
      </c>
      <c r="C71" s="62">
        <v>143.35</v>
      </c>
      <c r="D71" s="12">
        <f t="shared" si="0"/>
        <v>31.537</v>
      </c>
      <c r="E71" s="13">
        <f t="shared" si="1"/>
        <v>111.813</v>
      </c>
      <c r="F71" s="3" t="s">
        <v>32</v>
      </c>
      <c r="G71" s="14">
        <v>6216.59225671434</v>
      </c>
      <c r="H71" s="63">
        <v>891148.5</v>
      </c>
      <c r="I71" s="5">
        <v>2023086</v>
      </c>
      <c r="J71" s="28"/>
      <c r="K71" s="1"/>
      <c r="L71" s="1"/>
      <c r="M71" s="1"/>
    </row>
    <row r="72" customFormat="1" ht="16" customHeight="1" spans="1:13">
      <c r="A72" s="5">
        <v>10</v>
      </c>
      <c r="B72" s="5" t="s">
        <v>41</v>
      </c>
      <c r="C72" s="62">
        <v>143.35</v>
      </c>
      <c r="D72" s="12">
        <f t="shared" si="0"/>
        <v>31.537</v>
      </c>
      <c r="E72" s="13">
        <f t="shared" si="1"/>
        <v>111.813</v>
      </c>
      <c r="F72" s="3" t="s">
        <v>32</v>
      </c>
      <c r="G72" s="14">
        <v>6305.09661667248</v>
      </c>
      <c r="H72" s="63">
        <v>903835.6</v>
      </c>
      <c r="I72" s="5">
        <v>2023086</v>
      </c>
      <c r="J72" s="28"/>
      <c r="K72" s="1"/>
      <c r="L72" s="1"/>
      <c r="M72" s="1"/>
    </row>
    <row r="73" customFormat="1" ht="16" customHeight="1" spans="1:13">
      <c r="A73" s="5">
        <v>10</v>
      </c>
      <c r="B73" s="5" t="s">
        <v>42</v>
      </c>
      <c r="C73" s="62">
        <v>143.35</v>
      </c>
      <c r="D73" s="12">
        <f t="shared" si="0"/>
        <v>31.537</v>
      </c>
      <c r="E73" s="13">
        <f t="shared" si="1"/>
        <v>111.813</v>
      </c>
      <c r="F73" s="3" t="s">
        <v>32</v>
      </c>
      <c r="G73" s="14">
        <v>6348.91594000698</v>
      </c>
      <c r="H73" s="63">
        <v>910117.1</v>
      </c>
      <c r="I73" s="5">
        <v>2023086</v>
      </c>
      <c r="J73" s="28"/>
      <c r="K73" s="1"/>
      <c r="L73" s="1"/>
      <c r="M73" s="1"/>
    </row>
    <row r="74" customFormat="1" ht="16" customHeight="1" spans="1:13">
      <c r="A74" s="5">
        <v>10</v>
      </c>
      <c r="B74" s="5" t="s">
        <v>43</v>
      </c>
      <c r="C74" s="62">
        <v>143.35</v>
      </c>
      <c r="D74" s="12">
        <f t="shared" si="0"/>
        <v>31.537</v>
      </c>
      <c r="E74" s="13">
        <f t="shared" si="1"/>
        <v>111.813</v>
      </c>
      <c r="F74" s="3" t="s">
        <v>32</v>
      </c>
      <c r="G74" s="14">
        <v>6393.60097663062</v>
      </c>
      <c r="H74" s="63">
        <v>916522.7</v>
      </c>
      <c r="I74" s="5">
        <v>2023086</v>
      </c>
      <c r="J74" s="28"/>
      <c r="K74" s="1"/>
      <c r="L74" s="1"/>
      <c r="M74" s="1"/>
    </row>
    <row r="75" customFormat="1" ht="16" customHeight="1" spans="1:13">
      <c r="A75" s="5">
        <v>10</v>
      </c>
      <c r="B75" s="5" t="s">
        <v>44</v>
      </c>
      <c r="C75" s="62">
        <v>143.35</v>
      </c>
      <c r="D75" s="12">
        <f t="shared" si="0"/>
        <v>31.537</v>
      </c>
      <c r="E75" s="13">
        <f t="shared" si="1"/>
        <v>111.813</v>
      </c>
      <c r="F75" s="3" t="s">
        <v>32</v>
      </c>
      <c r="G75" s="14">
        <v>5950.23125217998</v>
      </c>
      <c r="H75" s="63">
        <v>852965.65</v>
      </c>
      <c r="I75" s="5">
        <v>2023086</v>
      </c>
      <c r="J75" s="28"/>
      <c r="K75" s="1"/>
      <c r="L75" s="1"/>
      <c r="M75" s="1"/>
    </row>
    <row r="76" customFormat="1" ht="16" customHeight="1" spans="1:13">
      <c r="A76" s="5">
        <v>15</v>
      </c>
      <c r="B76" s="5">
        <v>204</v>
      </c>
      <c r="C76" s="62">
        <v>143.35</v>
      </c>
      <c r="D76" s="12">
        <f t="shared" si="0"/>
        <v>31.537</v>
      </c>
      <c r="E76" s="13">
        <f t="shared" si="1"/>
        <v>111.813</v>
      </c>
      <c r="F76" s="3" t="s">
        <v>32</v>
      </c>
      <c r="G76" s="14">
        <v>5993.1907917684</v>
      </c>
      <c r="H76" s="63">
        <v>859123.9</v>
      </c>
      <c r="I76" s="5">
        <v>2023086</v>
      </c>
      <c r="J76" s="28"/>
      <c r="K76" s="1"/>
      <c r="L76" s="1"/>
      <c r="M76" s="1"/>
    </row>
    <row r="77" customFormat="1" ht="16" customHeight="1" spans="1:13">
      <c r="A77" s="5">
        <v>15</v>
      </c>
      <c r="B77" s="5">
        <v>1004</v>
      </c>
      <c r="C77" s="62">
        <v>143.35</v>
      </c>
      <c r="D77" s="12">
        <f t="shared" si="0"/>
        <v>31.537</v>
      </c>
      <c r="E77" s="13">
        <f t="shared" si="1"/>
        <v>111.813</v>
      </c>
      <c r="F77" s="3" t="s">
        <v>32</v>
      </c>
      <c r="G77" s="14">
        <v>6436.56051621904</v>
      </c>
      <c r="H77" s="63">
        <v>922680.95</v>
      </c>
      <c r="I77" s="5">
        <v>2023086</v>
      </c>
      <c r="J77" s="28"/>
      <c r="K77" s="1"/>
      <c r="L77" s="1"/>
      <c r="M77" s="1"/>
    </row>
    <row r="78" customFormat="1" ht="16" customHeight="1" spans="1:13">
      <c r="A78" s="5">
        <v>11</v>
      </c>
      <c r="B78" s="5">
        <v>1006</v>
      </c>
      <c r="C78" s="62">
        <v>75.62</v>
      </c>
      <c r="D78" s="12">
        <f t="shared" si="0"/>
        <v>16.6364</v>
      </c>
      <c r="E78" s="13">
        <f t="shared" si="1"/>
        <v>58.9836</v>
      </c>
      <c r="F78" s="3" t="s">
        <v>33</v>
      </c>
      <c r="G78" s="14">
        <v>6817.66992859032</v>
      </c>
      <c r="H78" s="63">
        <v>515552.2</v>
      </c>
      <c r="I78" s="5">
        <v>2023119</v>
      </c>
      <c r="J78" s="28"/>
      <c r="K78" s="1"/>
      <c r="L78" s="1"/>
      <c r="M78" s="1"/>
    </row>
    <row r="79" customFormat="1" ht="16" customHeight="1" spans="1:13">
      <c r="A79" s="5">
        <v>11</v>
      </c>
      <c r="B79" s="5">
        <v>906</v>
      </c>
      <c r="C79" s="62">
        <v>75.62</v>
      </c>
      <c r="D79" s="12">
        <f t="shared" si="0"/>
        <v>16.6364</v>
      </c>
      <c r="E79" s="13">
        <f t="shared" si="1"/>
        <v>58.9836</v>
      </c>
      <c r="F79" s="3" t="s">
        <v>33</v>
      </c>
      <c r="G79" s="14">
        <v>6772.989288548</v>
      </c>
      <c r="H79" s="63">
        <v>512173.45</v>
      </c>
      <c r="I79" s="5">
        <v>2023119</v>
      </c>
      <c r="J79" s="28"/>
      <c r="K79" s="1"/>
      <c r="L79" s="1"/>
      <c r="M79" s="1"/>
    </row>
    <row r="80" customFormat="1" ht="16" customHeight="1" spans="1:13">
      <c r="A80" s="5">
        <v>11</v>
      </c>
      <c r="B80" s="5">
        <v>806</v>
      </c>
      <c r="C80" s="62">
        <v>75.62</v>
      </c>
      <c r="D80" s="12">
        <f t="shared" si="0"/>
        <v>16.6364</v>
      </c>
      <c r="E80" s="13">
        <f t="shared" si="1"/>
        <v>58.9836</v>
      </c>
      <c r="F80" s="3" t="s">
        <v>33</v>
      </c>
      <c r="G80" s="14">
        <v>6729.17416027506</v>
      </c>
      <c r="H80" s="63">
        <v>508860.15</v>
      </c>
      <c r="I80" s="5">
        <v>2023119</v>
      </c>
      <c r="J80" s="28"/>
      <c r="K80" s="1"/>
      <c r="L80" s="1"/>
      <c r="M80" s="1"/>
    </row>
    <row r="81" customFormat="1" ht="16" customHeight="1" spans="1:13">
      <c r="A81" s="5">
        <v>11</v>
      </c>
      <c r="B81" s="5">
        <v>706</v>
      </c>
      <c r="C81" s="62">
        <v>75.62</v>
      </c>
      <c r="D81" s="12">
        <f t="shared" si="0"/>
        <v>16.6364</v>
      </c>
      <c r="E81" s="13">
        <f t="shared" si="1"/>
        <v>58.9836</v>
      </c>
      <c r="F81" s="3" t="s">
        <v>33</v>
      </c>
      <c r="G81" s="14">
        <v>6684.49352023274</v>
      </c>
      <c r="H81" s="63">
        <v>505481.4</v>
      </c>
      <c r="I81" s="5">
        <v>2023119</v>
      </c>
      <c r="J81" s="28"/>
      <c r="K81" s="1"/>
      <c r="L81" s="1"/>
      <c r="M81" s="1"/>
    </row>
    <row r="82" customFormat="1" ht="16" customHeight="1" spans="1:13">
      <c r="A82" s="5">
        <v>11</v>
      </c>
      <c r="B82" s="5">
        <v>406</v>
      </c>
      <c r="C82" s="62">
        <v>75.62</v>
      </c>
      <c r="D82" s="12">
        <f t="shared" si="0"/>
        <v>16.6364</v>
      </c>
      <c r="E82" s="13">
        <f t="shared" si="1"/>
        <v>58.9836</v>
      </c>
      <c r="F82" s="3" t="s">
        <v>33</v>
      </c>
      <c r="G82" s="14">
        <v>6507.49074318963</v>
      </c>
      <c r="H82" s="63">
        <v>492096.45</v>
      </c>
      <c r="I82" s="5">
        <v>2023119</v>
      </c>
      <c r="J82" s="28"/>
      <c r="K82" s="1"/>
      <c r="L82" s="1"/>
      <c r="M82" s="1"/>
    </row>
    <row r="83" customFormat="1" ht="16" customHeight="1" spans="1:13">
      <c r="A83" s="5">
        <v>11</v>
      </c>
      <c r="B83" s="5">
        <v>1005</v>
      </c>
      <c r="C83" s="62">
        <v>119.96</v>
      </c>
      <c r="D83" s="12">
        <f t="shared" si="0"/>
        <v>26.3912</v>
      </c>
      <c r="E83" s="13">
        <f t="shared" si="1"/>
        <v>93.5688</v>
      </c>
      <c r="F83" s="3" t="s">
        <v>32</v>
      </c>
      <c r="G83" s="14">
        <v>6307.67172390797</v>
      </c>
      <c r="H83" s="63">
        <v>756668.3</v>
      </c>
      <c r="I83" s="5">
        <v>2023119</v>
      </c>
      <c r="J83" s="28"/>
      <c r="K83" s="1"/>
      <c r="L83" s="1"/>
      <c r="M83" s="1"/>
    </row>
    <row r="84" customFormat="1" ht="16" customHeight="1" spans="1:13">
      <c r="A84" s="5">
        <v>11</v>
      </c>
      <c r="B84" s="5">
        <v>704</v>
      </c>
      <c r="C84" s="62">
        <v>119.96</v>
      </c>
      <c r="D84" s="12">
        <f t="shared" si="0"/>
        <v>26.3912</v>
      </c>
      <c r="E84" s="13">
        <f t="shared" si="1"/>
        <v>93.5688</v>
      </c>
      <c r="F84" s="3" t="s">
        <v>32</v>
      </c>
      <c r="G84" s="14">
        <v>6174.48899633211</v>
      </c>
      <c r="H84" s="63">
        <v>740691.7</v>
      </c>
      <c r="I84" s="5">
        <v>2023119</v>
      </c>
      <c r="J84" s="28"/>
      <c r="K84" s="1"/>
      <c r="L84" s="1"/>
      <c r="M84" s="1"/>
    </row>
    <row r="85" customFormat="1" ht="16" customHeight="1" spans="1:13">
      <c r="A85" s="5">
        <v>11</v>
      </c>
      <c r="B85" s="5">
        <v>404</v>
      </c>
      <c r="C85" s="62">
        <v>119.96</v>
      </c>
      <c r="D85" s="12">
        <f t="shared" si="0"/>
        <v>26.3912</v>
      </c>
      <c r="E85" s="13">
        <f t="shared" si="1"/>
        <v>93.5688</v>
      </c>
      <c r="F85" s="3" t="s">
        <v>32</v>
      </c>
      <c r="G85" s="14">
        <v>5997.48832944315</v>
      </c>
      <c r="H85" s="63">
        <v>719458.7</v>
      </c>
      <c r="I85" s="5">
        <v>2023119</v>
      </c>
      <c r="J85" s="28"/>
      <c r="K85" s="1"/>
      <c r="L85" s="1"/>
      <c r="M85" s="1"/>
    </row>
    <row r="86" customFormat="1" ht="16" customHeight="1" spans="1:13">
      <c r="A86" s="5">
        <v>11</v>
      </c>
      <c r="B86" s="5">
        <v>1002</v>
      </c>
      <c r="C86" s="62">
        <v>119.96</v>
      </c>
      <c r="D86" s="12">
        <f t="shared" si="0"/>
        <v>26.3912</v>
      </c>
      <c r="E86" s="13">
        <f t="shared" si="1"/>
        <v>93.5688</v>
      </c>
      <c r="F86" s="3" t="s">
        <v>32</v>
      </c>
      <c r="G86" s="14">
        <v>6333.17314104702</v>
      </c>
      <c r="H86" s="63">
        <v>759727.45</v>
      </c>
      <c r="I86" s="5">
        <v>2023119</v>
      </c>
      <c r="J86" s="28"/>
      <c r="K86" s="1"/>
      <c r="L86" s="1"/>
      <c r="M86" s="1"/>
    </row>
    <row r="87" customFormat="1" ht="16" customHeight="1" spans="1:13">
      <c r="A87" s="5">
        <v>11</v>
      </c>
      <c r="B87" s="5">
        <v>902</v>
      </c>
      <c r="C87" s="62">
        <v>119.96</v>
      </c>
      <c r="D87" s="12">
        <f t="shared" si="0"/>
        <v>26.3912</v>
      </c>
      <c r="E87" s="13">
        <f t="shared" si="1"/>
        <v>93.5688</v>
      </c>
      <c r="F87" s="3" t="s">
        <v>32</v>
      </c>
      <c r="G87" s="14">
        <v>6288.49074691564</v>
      </c>
      <c r="H87" s="63">
        <v>754367.35</v>
      </c>
      <c r="I87" s="5">
        <v>2023119</v>
      </c>
      <c r="J87" s="28"/>
      <c r="K87" s="1"/>
      <c r="L87" s="1"/>
      <c r="M87" s="1"/>
    </row>
    <row r="88" customFormat="1" ht="16" customHeight="1" spans="1:13">
      <c r="A88" s="5">
        <v>11</v>
      </c>
      <c r="B88" s="5">
        <v>802</v>
      </c>
      <c r="C88" s="62">
        <v>119.96</v>
      </c>
      <c r="D88" s="12">
        <f t="shared" ref="D88:D151" si="2">C88*0.22</f>
        <v>26.3912</v>
      </c>
      <c r="E88" s="13">
        <f t="shared" ref="E88:E151" si="3">C88-D88</f>
        <v>93.5688</v>
      </c>
      <c r="F88" s="3" t="s">
        <v>32</v>
      </c>
      <c r="G88" s="14">
        <v>6244.67280760253</v>
      </c>
      <c r="H88" s="63">
        <v>749110.95</v>
      </c>
      <c r="I88" s="5">
        <v>2023119</v>
      </c>
      <c r="J88" s="28"/>
      <c r="K88" s="1"/>
      <c r="L88" s="1"/>
      <c r="M88" s="1"/>
    </row>
    <row r="89" customFormat="1" ht="16" customHeight="1" spans="1:13">
      <c r="A89" s="5">
        <v>16</v>
      </c>
      <c r="B89" s="5">
        <v>1105</v>
      </c>
      <c r="C89" s="62">
        <v>174.91</v>
      </c>
      <c r="D89" s="12">
        <f t="shared" si="2"/>
        <v>38.4802</v>
      </c>
      <c r="E89" s="13">
        <f t="shared" si="3"/>
        <v>136.4298</v>
      </c>
      <c r="F89" s="3" t="s">
        <v>32</v>
      </c>
      <c r="G89" s="14">
        <v>6161.80750100052</v>
      </c>
      <c r="H89" s="63">
        <v>1077761.75</v>
      </c>
      <c r="I89" s="5">
        <v>2023119</v>
      </c>
      <c r="J89" s="28"/>
      <c r="K89" s="1"/>
      <c r="L89" s="1"/>
      <c r="M89" s="1"/>
    </row>
    <row r="90" customFormat="1" ht="16" customHeight="1" spans="1:13">
      <c r="A90" s="5">
        <v>16</v>
      </c>
      <c r="B90" s="5">
        <v>1005</v>
      </c>
      <c r="C90" s="62">
        <v>174.91</v>
      </c>
      <c r="D90" s="12">
        <f t="shared" si="2"/>
        <v>38.4802</v>
      </c>
      <c r="E90" s="13">
        <f t="shared" si="3"/>
        <v>136.4298</v>
      </c>
      <c r="F90" s="3" t="s">
        <v>32</v>
      </c>
      <c r="G90" s="14">
        <v>6605.17208850266</v>
      </c>
      <c r="H90" s="63">
        <v>1155310.65</v>
      </c>
      <c r="I90" s="5">
        <v>2023119</v>
      </c>
      <c r="J90" s="28"/>
      <c r="K90" s="1"/>
      <c r="L90" s="1"/>
      <c r="M90" s="1"/>
    </row>
    <row r="91" customFormat="1" ht="16" customHeight="1" spans="1:13">
      <c r="A91" s="5">
        <v>16</v>
      </c>
      <c r="B91" s="5">
        <v>905</v>
      </c>
      <c r="C91" s="62">
        <v>174.91</v>
      </c>
      <c r="D91" s="12">
        <f t="shared" si="2"/>
        <v>38.4802</v>
      </c>
      <c r="E91" s="13">
        <f t="shared" si="3"/>
        <v>136.4298</v>
      </c>
      <c r="F91" s="3" t="s">
        <v>32</v>
      </c>
      <c r="G91" s="14">
        <v>6560.49253902007</v>
      </c>
      <c r="H91" s="63">
        <v>1147495.75</v>
      </c>
      <c r="I91" s="5">
        <v>2023119</v>
      </c>
      <c r="J91" s="28"/>
      <c r="K91" s="1"/>
      <c r="L91" s="1"/>
      <c r="M91" s="1"/>
    </row>
    <row r="92" customFormat="1" ht="16" customHeight="1" spans="1:13">
      <c r="A92" s="5">
        <v>16</v>
      </c>
      <c r="B92" s="5">
        <v>805</v>
      </c>
      <c r="C92" s="62">
        <v>174.91</v>
      </c>
      <c r="D92" s="12">
        <f t="shared" si="2"/>
        <v>38.4802</v>
      </c>
      <c r="E92" s="13">
        <f t="shared" si="3"/>
        <v>136.4298</v>
      </c>
      <c r="F92" s="3" t="s">
        <v>32</v>
      </c>
      <c r="G92" s="14">
        <v>6516.67314618947</v>
      </c>
      <c r="H92" s="63">
        <v>1139831.3</v>
      </c>
      <c r="I92" s="5">
        <v>2023119</v>
      </c>
      <c r="J92" s="28"/>
      <c r="K92" s="1"/>
      <c r="L92" s="1"/>
      <c r="M92" s="1"/>
    </row>
    <row r="93" customFormat="1" ht="16" customHeight="1" spans="1:13">
      <c r="A93" s="5">
        <v>16</v>
      </c>
      <c r="B93" s="5">
        <v>605</v>
      </c>
      <c r="C93" s="62">
        <v>174.91</v>
      </c>
      <c r="D93" s="12">
        <f t="shared" si="2"/>
        <v>38.4802</v>
      </c>
      <c r="E93" s="13">
        <f t="shared" si="3"/>
        <v>136.4298</v>
      </c>
      <c r="F93" s="3" t="s">
        <v>32</v>
      </c>
      <c r="G93" s="14">
        <v>6428.16934423418</v>
      </c>
      <c r="H93" s="63">
        <v>1124351.1</v>
      </c>
      <c r="I93" s="5">
        <v>2023119</v>
      </c>
      <c r="J93" s="28"/>
      <c r="K93" s="1"/>
      <c r="L93" s="1"/>
      <c r="M93" s="1"/>
    </row>
    <row r="94" customFormat="1" ht="16" customHeight="1" spans="1:13">
      <c r="A94" s="5">
        <v>16</v>
      </c>
      <c r="B94" s="5">
        <v>505</v>
      </c>
      <c r="C94" s="62">
        <v>174.91</v>
      </c>
      <c r="D94" s="12">
        <f t="shared" si="2"/>
        <v>38.4802</v>
      </c>
      <c r="E94" s="13">
        <f t="shared" si="3"/>
        <v>136.4298</v>
      </c>
      <c r="F94" s="3" t="s">
        <v>32</v>
      </c>
      <c r="G94" s="14">
        <v>6383.48979475159</v>
      </c>
      <c r="H94" s="63">
        <v>1116536.2</v>
      </c>
      <c r="I94" s="5">
        <v>2023119</v>
      </c>
      <c r="J94" s="28"/>
      <c r="K94" s="1"/>
      <c r="L94" s="1"/>
      <c r="M94" s="1"/>
    </row>
    <row r="95" customFormat="1" ht="16" customHeight="1" spans="1:13">
      <c r="A95" s="5">
        <v>16</v>
      </c>
      <c r="B95" s="5">
        <v>405</v>
      </c>
      <c r="C95" s="62">
        <v>174.91</v>
      </c>
      <c r="D95" s="12">
        <f t="shared" si="2"/>
        <v>38.4802</v>
      </c>
      <c r="E95" s="13">
        <f t="shared" si="3"/>
        <v>136.4298</v>
      </c>
      <c r="F95" s="3" t="s">
        <v>32</v>
      </c>
      <c r="G95" s="14">
        <v>6294.9908524384</v>
      </c>
      <c r="H95" s="63">
        <v>1101056.85</v>
      </c>
      <c r="I95" s="5">
        <v>2023119</v>
      </c>
      <c r="J95" s="28"/>
      <c r="K95" s="1"/>
      <c r="L95" s="1"/>
      <c r="M95" s="1"/>
    </row>
    <row r="96" customFormat="1" ht="16" customHeight="1" spans="1:13">
      <c r="A96" s="5">
        <v>16</v>
      </c>
      <c r="B96" s="5">
        <v>305</v>
      </c>
      <c r="C96" s="62">
        <v>174.91</v>
      </c>
      <c r="D96" s="12">
        <f t="shared" si="2"/>
        <v>38.4802</v>
      </c>
      <c r="E96" s="13">
        <f t="shared" si="3"/>
        <v>136.4298</v>
      </c>
      <c r="F96" s="3" t="s">
        <v>32</v>
      </c>
      <c r="G96" s="14">
        <v>6294.9908524384</v>
      </c>
      <c r="H96" s="63">
        <v>1101056.85</v>
      </c>
      <c r="I96" s="5">
        <v>2023119</v>
      </c>
      <c r="J96" s="28"/>
      <c r="K96" s="1"/>
      <c r="L96" s="1"/>
      <c r="M96" s="1"/>
    </row>
    <row r="97" customFormat="1" ht="16" customHeight="1" spans="1:13">
      <c r="A97" s="5">
        <v>16</v>
      </c>
      <c r="B97" s="5">
        <v>205</v>
      </c>
      <c r="C97" s="62">
        <v>174.91</v>
      </c>
      <c r="D97" s="12">
        <f t="shared" si="2"/>
        <v>38.4802</v>
      </c>
      <c r="E97" s="13">
        <f t="shared" si="3"/>
        <v>136.4298</v>
      </c>
      <c r="F97" s="3" t="s">
        <v>32</v>
      </c>
      <c r="G97" s="14">
        <v>6161.80750100052</v>
      </c>
      <c r="H97" s="63">
        <v>1077761.75</v>
      </c>
      <c r="I97" s="5">
        <v>2023119</v>
      </c>
      <c r="J97" s="28"/>
      <c r="K97" s="1"/>
      <c r="L97" s="1"/>
      <c r="M97" s="1"/>
    </row>
    <row r="98" customFormat="1" ht="16" customHeight="1" spans="1:13">
      <c r="A98" s="5">
        <v>16</v>
      </c>
      <c r="B98" s="5">
        <v>1104</v>
      </c>
      <c r="C98" s="62">
        <v>120.32</v>
      </c>
      <c r="D98" s="12">
        <f t="shared" si="2"/>
        <v>26.4704</v>
      </c>
      <c r="E98" s="13">
        <f t="shared" si="3"/>
        <v>93.8496</v>
      </c>
      <c r="F98" s="3" t="s">
        <v>32</v>
      </c>
      <c r="G98" s="14">
        <v>5906.80767952128</v>
      </c>
      <c r="H98" s="63">
        <v>710707.1</v>
      </c>
      <c r="I98" s="5">
        <v>2023119</v>
      </c>
      <c r="J98" s="28"/>
      <c r="K98" s="1"/>
      <c r="L98" s="1"/>
      <c r="M98" s="1"/>
    </row>
    <row r="99" customFormat="1" ht="16" customHeight="1" spans="1:13">
      <c r="A99" s="5">
        <v>16</v>
      </c>
      <c r="B99" s="5">
        <v>1004</v>
      </c>
      <c r="C99" s="62">
        <v>120.32</v>
      </c>
      <c r="D99" s="12">
        <f t="shared" si="2"/>
        <v>26.4704</v>
      </c>
      <c r="E99" s="13">
        <f t="shared" si="3"/>
        <v>93.8496</v>
      </c>
      <c r="F99" s="3" t="s">
        <v>32</v>
      </c>
      <c r="G99" s="14">
        <v>6350.17536569149</v>
      </c>
      <c r="H99" s="63">
        <v>764053.1</v>
      </c>
      <c r="I99" s="5">
        <v>2023119</v>
      </c>
      <c r="J99" s="28"/>
      <c r="K99" s="1"/>
      <c r="L99" s="1"/>
      <c r="M99" s="1"/>
    </row>
    <row r="100" customFormat="1" ht="16" customHeight="1" spans="1:13">
      <c r="A100" s="5">
        <v>16</v>
      </c>
      <c r="B100" s="5">
        <v>804</v>
      </c>
      <c r="C100" s="62">
        <v>120.32</v>
      </c>
      <c r="D100" s="12">
        <f t="shared" si="2"/>
        <v>26.4704</v>
      </c>
      <c r="E100" s="13">
        <f t="shared" si="3"/>
        <v>93.8496</v>
      </c>
      <c r="F100" s="3" t="s">
        <v>32</v>
      </c>
      <c r="G100" s="14">
        <v>6261.67137632979</v>
      </c>
      <c r="H100" s="63">
        <v>753404.3</v>
      </c>
      <c r="I100" s="5">
        <v>2023119</v>
      </c>
      <c r="J100" s="28"/>
      <c r="K100" s="1"/>
      <c r="L100" s="1"/>
      <c r="M100" s="1"/>
    </row>
    <row r="101" customFormat="1" ht="16" customHeight="1" spans="1:13">
      <c r="A101" s="5">
        <v>16</v>
      </c>
      <c r="B101" s="5">
        <v>204</v>
      </c>
      <c r="C101" s="62">
        <v>120.32</v>
      </c>
      <c r="D101" s="12">
        <f t="shared" si="2"/>
        <v>26.4704</v>
      </c>
      <c r="E101" s="13">
        <f t="shared" si="3"/>
        <v>93.8496</v>
      </c>
      <c r="F101" s="3" t="s">
        <v>32</v>
      </c>
      <c r="G101" s="14">
        <v>5906.80767952128</v>
      </c>
      <c r="H101" s="63">
        <v>710707.1</v>
      </c>
      <c r="I101" s="5">
        <v>2023119</v>
      </c>
      <c r="J101" s="28"/>
      <c r="K101" s="1"/>
      <c r="L101" s="1"/>
      <c r="M101" s="1"/>
    </row>
    <row r="102" customFormat="1" ht="16" customHeight="1" spans="1:13">
      <c r="A102" s="5">
        <v>16</v>
      </c>
      <c r="B102" s="5">
        <v>1103</v>
      </c>
      <c r="C102" s="62">
        <v>120.32</v>
      </c>
      <c r="D102" s="12">
        <f t="shared" si="2"/>
        <v>26.4704</v>
      </c>
      <c r="E102" s="13">
        <f t="shared" si="3"/>
        <v>93.8496</v>
      </c>
      <c r="F102" s="3" t="s">
        <v>32</v>
      </c>
      <c r="G102" s="14">
        <v>5906.80767952128</v>
      </c>
      <c r="H102" s="63">
        <v>710707.1</v>
      </c>
      <c r="I102" s="5">
        <v>2023119</v>
      </c>
      <c r="J102" s="28"/>
      <c r="K102" s="1"/>
      <c r="L102" s="1"/>
      <c r="M102" s="1"/>
    </row>
    <row r="103" customFormat="1" ht="16" customHeight="1" spans="1:13">
      <c r="A103" s="5">
        <v>16</v>
      </c>
      <c r="B103" s="5">
        <v>1003</v>
      </c>
      <c r="C103" s="62">
        <v>120.32</v>
      </c>
      <c r="D103" s="12">
        <f t="shared" si="2"/>
        <v>26.4704</v>
      </c>
      <c r="E103" s="13">
        <f t="shared" si="3"/>
        <v>93.8496</v>
      </c>
      <c r="F103" s="3" t="s">
        <v>32</v>
      </c>
      <c r="G103" s="14">
        <v>6350.17536569149</v>
      </c>
      <c r="H103" s="63">
        <v>764053.1</v>
      </c>
      <c r="I103" s="5">
        <v>2023119</v>
      </c>
      <c r="J103" s="28"/>
      <c r="K103" s="1"/>
      <c r="L103" s="1"/>
      <c r="M103" s="1"/>
    </row>
    <row r="104" customFormat="1" ht="16" customHeight="1" spans="1:13">
      <c r="A104" s="5">
        <v>16</v>
      </c>
      <c r="B104" s="5">
        <v>803</v>
      </c>
      <c r="C104" s="62">
        <v>120.32</v>
      </c>
      <c r="D104" s="12">
        <f t="shared" si="2"/>
        <v>26.4704</v>
      </c>
      <c r="E104" s="13">
        <f t="shared" si="3"/>
        <v>93.8496</v>
      </c>
      <c r="F104" s="3" t="s">
        <v>32</v>
      </c>
      <c r="G104" s="14">
        <v>6261.67137632979</v>
      </c>
      <c r="H104" s="63">
        <v>753404.3</v>
      </c>
      <c r="I104" s="5">
        <v>2023119</v>
      </c>
      <c r="J104" s="28"/>
      <c r="K104" s="1"/>
      <c r="L104" s="1"/>
      <c r="M104" s="1"/>
    </row>
    <row r="105" customFormat="1" ht="16" customHeight="1" spans="1:13">
      <c r="A105" s="5">
        <v>16</v>
      </c>
      <c r="B105" s="5">
        <v>1102</v>
      </c>
      <c r="C105" s="62">
        <v>120.32</v>
      </c>
      <c r="D105" s="12">
        <f t="shared" si="2"/>
        <v>26.4704</v>
      </c>
      <c r="E105" s="13">
        <f t="shared" si="3"/>
        <v>93.8496</v>
      </c>
      <c r="F105" s="3" t="s">
        <v>32</v>
      </c>
      <c r="G105" s="14">
        <v>5932.31050531915</v>
      </c>
      <c r="H105" s="63">
        <v>713775.6</v>
      </c>
      <c r="I105" s="5">
        <v>2023119</v>
      </c>
      <c r="J105" s="28"/>
      <c r="K105" s="1"/>
      <c r="L105" s="1"/>
      <c r="M105" s="1"/>
    </row>
    <row r="106" customFormat="1" ht="16" customHeight="1" spans="1:13">
      <c r="A106" s="5">
        <v>16</v>
      </c>
      <c r="B106" s="5">
        <v>1002</v>
      </c>
      <c r="C106" s="62">
        <v>120.32</v>
      </c>
      <c r="D106" s="12">
        <f t="shared" si="2"/>
        <v>26.4704</v>
      </c>
      <c r="E106" s="13">
        <f t="shared" si="3"/>
        <v>93.8496</v>
      </c>
      <c r="F106" s="3" t="s">
        <v>32</v>
      </c>
      <c r="G106" s="14">
        <v>6375.67112699468</v>
      </c>
      <c r="H106" s="63">
        <v>767120.75</v>
      </c>
      <c r="I106" s="5">
        <v>2023119</v>
      </c>
      <c r="J106" s="28"/>
      <c r="K106" s="1"/>
      <c r="L106" s="1"/>
      <c r="M106" s="1"/>
    </row>
    <row r="107" customFormat="1" ht="16" customHeight="1" spans="1:13">
      <c r="A107" s="5">
        <v>16</v>
      </c>
      <c r="B107" s="5">
        <v>802</v>
      </c>
      <c r="C107" s="62">
        <v>120.32</v>
      </c>
      <c r="D107" s="12">
        <f t="shared" si="2"/>
        <v>26.4704</v>
      </c>
      <c r="E107" s="13">
        <f t="shared" si="3"/>
        <v>93.8496</v>
      </c>
      <c r="F107" s="3" t="s">
        <v>32</v>
      </c>
      <c r="G107" s="14">
        <v>6287.17420212766</v>
      </c>
      <c r="H107" s="63">
        <v>756472.8</v>
      </c>
      <c r="I107" s="5">
        <v>2023119</v>
      </c>
      <c r="J107" s="28"/>
      <c r="K107" s="1"/>
      <c r="L107" s="1"/>
      <c r="M107" s="1"/>
    </row>
    <row r="108" customFormat="1" ht="16" customHeight="1" spans="1:13">
      <c r="A108" s="5">
        <v>16</v>
      </c>
      <c r="B108" s="5">
        <v>402</v>
      </c>
      <c r="C108" s="62">
        <v>120.32</v>
      </c>
      <c r="D108" s="12">
        <f t="shared" si="2"/>
        <v>26.4704</v>
      </c>
      <c r="E108" s="13">
        <f t="shared" si="3"/>
        <v>93.8496</v>
      </c>
      <c r="F108" s="3" t="s">
        <v>32</v>
      </c>
      <c r="G108" s="14">
        <v>6065.49035904255</v>
      </c>
      <c r="H108" s="63">
        <v>729799.8</v>
      </c>
      <c r="I108" s="5">
        <v>2023119</v>
      </c>
      <c r="J108" s="28"/>
      <c r="K108" s="1"/>
      <c r="L108" s="1"/>
      <c r="M108" s="1"/>
    </row>
    <row r="109" customFormat="1" ht="16" customHeight="1" spans="1:13">
      <c r="A109" s="5">
        <v>16</v>
      </c>
      <c r="B109" s="5">
        <v>202</v>
      </c>
      <c r="C109" s="62">
        <v>120.32</v>
      </c>
      <c r="D109" s="12">
        <f t="shared" si="2"/>
        <v>26.4704</v>
      </c>
      <c r="E109" s="13">
        <f t="shared" si="3"/>
        <v>93.8496</v>
      </c>
      <c r="F109" s="3" t="s">
        <v>32</v>
      </c>
      <c r="G109" s="14">
        <v>5932.31050531915</v>
      </c>
      <c r="H109" s="63">
        <v>713775.6</v>
      </c>
      <c r="I109" s="5">
        <v>2023119</v>
      </c>
      <c r="J109" s="28"/>
      <c r="K109" s="1"/>
      <c r="L109" s="1"/>
      <c r="M109" s="1"/>
    </row>
    <row r="110" customFormat="1" ht="16" customHeight="1" spans="1:13">
      <c r="A110" s="5">
        <v>6</v>
      </c>
      <c r="B110" s="5">
        <v>1604</v>
      </c>
      <c r="C110" s="62">
        <v>130.84</v>
      </c>
      <c r="D110" s="12">
        <f t="shared" si="2"/>
        <v>28.7848</v>
      </c>
      <c r="E110" s="13">
        <f t="shared" si="3"/>
        <v>102.0552</v>
      </c>
      <c r="F110" s="3" t="s">
        <v>32</v>
      </c>
      <c r="G110" s="14">
        <v>5534.43939162336</v>
      </c>
      <c r="H110" s="63">
        <v>724126.05</v>
      </c>
      <c r="I110" s="5">
        <v>2023166</v>
      </c>
      <c r="J110" s="28"/>
      <c r="K110" s="1"/>
      <c r="L110" s="1"/>
      <c r="M110" s="1"/>
    </row>
    <row r="111" customFormat="1" ht="16" customHeight="1" spans="1:13">
      <c r="A111" s="5">
        <v>6</v>
      </c>
      <c r="B111" s="5">
        <v>1504</v>
      </c>
      <c r="C111" s="62">
        <v>130.84</v>
      </c>
      <c r="D111" s="12">
        <f t="shared" si="2"/>
        <v>28.7848</v>
      </c>
      <c r="E111" s="13">
        <f t="shared" si="3"/>
        <v>102.0552</v>
      </c>
      <c r="F111" s="3" t="s">
        <v>32</v>
      </c>
      <c r="G111" s="14">
        <v>5515.56060837664</v>
      </c>
      <c r="H111" s="63">
        <v>721655.95</v>
      </c>
      <c r="I111" s="5">
        <v>2023166</v>
      </c>
      <c r="J111" s="28"/>
      <c r="K111" s="1"/>
      <c r="L111" s="1"/>
      <c r="M111" s="1"/>
    </row>
    <row r="112" customFormat="1" ht="16" customHeight="1" spans="1:13">
      <c r="A112" s="5">
        <v>6</v>
      </c>
      <c r="B112" s="5">
        <v>1404</v>
      </c>
      <c r="C112" s="62">
        <v>130.84</v>
      </c>
      <c r="D112" s="12">
        <f t="shared" si="2"/>
        <v>28.7848</v>
      </c>
      <c r="E112" s="13">
        <f t="shared" si="3"/>
        <v>102.0552</v>
      </c>
      <c r="F112" s="3" t="s">
        <v>32</v>
      </c>
      <c r="G112" s="14">
        <v>5402.22294405381</v>
      </c>
      <c r="H112" s="63">
        <v>706826.85</v>
      </c>
      <c r="I112" s="5">
        <v>2023166</v>
      </c>
      <c r="J112" s="28"/>
      <c r="K112" s="1"/>
      <c r="L112" s="1"/>
      <c r="M112" s="1"/>
    </row>
    <row r="113" customFormat="1" ht="16" customHeight="1" spans="1:13">
      <c r="A113" s="5">
        <v>6</v>
      </c>
      <c r="B113" s="5">
        <v>1304</v>
      </c>
      <c r="C113" s="62">
        <v>130.84</v>
      </c>
      <c r="D113" s="12">
        <f t="shared" si="2"/>
        <v>28.7848</v>
      </c>
      <c r="E113" s="13">
        <f t="shared" si="3"/>
        <v>102.0552</v>
      </c>
      <c r="F113" s="3" t="s">
        <v>32</v>
      </c>
      <c r="G113" s="14">
        <v>5496.66883216142</v>
      </c>
      <c r="H113" s="63">
        <v>719184.15</v>
      </c>
      <c r="I113" s="5">
        <v>2023166</v>
      </c>
      <c r="J113" s="28"/>
      <c r="K113" s="1"/>
      <c r="L113" s="1"/>
      <c r="M113" s="1"/>
    </row>
    <row r="114" customFormat="1" ht="16" customHeight="1" spans="1:13">
      <c r="A114" s="5">
        <v>6</v>
      </c>
      <c r="B114" s="5">
        <v>1104</v>
      </c>
      <c r="C114" s="62">
        <v>130.84</v>
      </c>
      <c r="D114" s="12">
        <f t="shared" si="2"/>
        <v>28.7848</v>
      </c>
      <c r="E114" s="13">
        <f t="shared" si="3"/>
        <v>102.0552</v>
      </c>
      <c r="F114" s="3" t="s">
        <v>32</v>
      </c>
      <c r="G114" s="14">
        <v>5458.88527973097</v>
      </c>
      <c r="H114" s="63">
        <v>714240.55</v>
      </c>
      <c r="I114" s="5">
        <v>2023166</v>
      </c>
      <c r="J114" s="28"/>
      <c r="K114" s="1"/>
      <c r="L114" s="1"/>
      <c r="M114" s="1"/>
    </row>
    <row r="115" customFormat="1" ht="16" customHeight="1" spans="1:13">
      <c r="A115" s="5">
        <v>6</v>
      </c>
      <c r="B115" s="5">
        <v>1004</v>
      </c>
      <c r="C115" s="62">
        <v>130.84</v>
      </c>
      <c r="D115" s="12">
        <f t="shared" si="2"/>
        <v>28.7848</v>
      </c>
      <c r="E115" s="13">
        <f t="shared" si="3"/>
        <v>102.0552</v>
      </c>
      <c r="F115" s="3" t="s">
        <v>32</v>
      </c>
      <c r="G115" s="14">
        <v>5440</v>
      </c>
      <c r="H115" s="63">
        <v>711769.6</v>
      </c>
      <c r="I115" s="5">
        <v>2023166</v>
      </c>
      <c r="J115" s="28"/>
      <c r="K115" s="1"/>
      <c r="L115" s="1"/>
      <c r="M115" s="1"/>
    </row>
    <row r="116" customFormat="1" ht="16" customHeight="1" spans="1:13">
      <c r="A116" s="5">
        <v>6</v>
      </c>
      <c r="B116" s="5">
        <v>904</v>
      </c>
      <c r="C116" s="62">
        <v>130.84</v>
      </c>
      <c r="D116" s="12">
        <f t="shared" si="2"/>
        <v>28.7848</v>
      </c>
      <c r="E116" s="13">
        <f t="shared" si="3"/>
        <v>102.0552</v>
      </c>
      <c r="F116" s="3" t="s">
        <v>32</v>
      </c>
      <c r="G116" s="14">
        <v>5421.11472026903</v>
      </c>
      <c r="H116" s="63">
        <v>709298.65</v>
      </c>
      <c r="I116" s="5">
        <v>2023166</v>
      </c>
      <c r="J116" s="28"/>
      <c r="K116" s="1"/>
      <c r="L116" s="1"/>
      <c r="M116" s="1"/>
    </row>
    <row r="117" customFormat="1" ht="16" customHeight="1" spans="1:13">
      <c r="A117" s="5">
        <v>6</v>
      </c>
      <c r="B117" s="5">
        <v>804</v>
      </c>
      <c r="C117" s="62">
        <v>130.84</v>
      </c>
      <c r="D117" s="12">
        <f t="shared" si="2"/>
        <v>28.7848</v>
      </c>
      <c r="E117" s="13">
        <f t="shared" si="3"/>
        <v>102.0552</v>
      </c>
      <c r="F117" s="3" t="s">
        <v>32</v>
      </c>
      <c r="G117" s="14">
        <v>5402.22294405381</v>
      </c>
      <c r="H117" s="63">
        <v>706826.85</v>
      </c>
      <c r="I117" s="5">
        <v>2023166</v>
      </c>
      <c r="J117" s="28"/>
      <c r="K117" s="1"/>
      <c r="L117" s="1"/>
      <c r="M117" s="1"/>
    </row>
    <row r="118" customFormat="1" ht="16" customHeight="1" spans="1:13">
      <c r="A118" s="5">
        <v>6</v>
      </c>
      <c r="B118" s="5">
        <v>704</v>
      </c>
      <c r="C118" s="62">
        <v>130.84</v>
      </c>
      <c r="D118" s="12">
        <f t="shared" si="2"/>
        <v>28.7848</v>
      </c>
      <c r="E118" s="13">
        <f t="shared" si="3"/>
        <v>102.0552</v>
      </c>
      <c r="F118" s="3" t="s">
        <v>32</v>
      </c>
      <c r="G118" s="14">
        <v>5383.33116783858</v>
      </c>
      <c r="H118" s="63">
        <v>704355.05</v>
      </c>
      <c r="I118" s="5">
        <v>2023166</v>
      </c>
      <c r="J118" s="28"/>
      <c r="K118" s="1"/>
      <c r="L118" s="1"/>
      <c r="M118" s="1"/>
    </row>
    <row r="119" customFormat="1" ht="16" customHeight="1" spans="1:13">
      <c r="A119" s="5">
        <v>6</v>
      </c>
      <c r="B119" s="5">
        <v>604</v>
      </c>
      <c r="C119" s="62">
        <v>130.84</v>
      </c>
      <c r="D119" s="12">
        <f t="shared" si="2"/>
        <v>28.7848</v>
      </c>
      <c r="E119" s="13">
        <f t="shared" si="3"/>
        <v>102.0552</v>
      </c>
      <c r="F119" s="3" t="s">
        <v>32</v>
      </c>
      <c r="G119" s="14">
        <v>5364.44588810761</v>
      </c>
      <c r="H119" s="63">
        <v>701884.1</v>
      </c>
      <c r="I119" s="5">
        <v>2023166</v>
      </c>
      <c r="J119" s="28"/>
      <c r="K119" s="1"/>
      <c r="L119" s="1"/>
      <c r="M119" s="1"/>
    </row>
    <row r="120" customFormat="1" ht="16" customHeight="1" spans="1:13">
      <c r="A120" s="5">
        <v>6</v>
      </c>
      <c r="B120" s="5">
        <v>504</v>
      </c>
      <c r="C120" s="62">
        <v>130.84</v>
      </c>
      <c r="D120" s="12">
        <f t="shared" si="2"/>
        <v>28.7848</v>
      </c>
      <c r="E120" s="13">
        <f t="shared" si="3"/>
        <v>102.0552</v>
      </c>
      <c r="F120" s="3" t="s">
        <v>32</v>
      </c>
      <c r="G120" s="14">
        <v>5345.55411189239</v>
      </c>
      <c r="H120" s="63">
        <v>699412.3</v>
      </c>
      <c r="I120" s="5">
        <v>2023166</v>
      </c>
      <c r="J120" s="28"/>
      <c r="K120" s="1"/>
      <c r="L120" s="1"/>
      <c r="M120" s="1"/>
    </row>
    <row r="121" customFormat="1" ht="16" customHeight="1" spans="1:13">
      <c r="A121" s="5">
        <v>6</v>
      </c>
      <c r="B121" s="5">
        <v>404</v>
      </c>
      <c r="C121" s="62">
        <v>130.84</v>
      </c>
      <c r="D121" s="12">
        <f t="shared" si="2"/>
        <v>28.7848</v>
      </c>
      <c r="E121" s="13">
        <f t="shared" si="3"/>
        <v>102.0552</v>
      </c>
      <c r="F121" s="3" t="s">
        <v>32</v>
      </c>
      <c r="G121" s="14">
        <v>5203.88527973097</v>
      </c>
      <c r="H121" s="63">
        <v>680876.35</v>
      </c>
      <c r="I121" s="5">
        <v>2023166</v>
      </c>
      <c r="J121" s="28"/>
      <c r="K121" s="1"/>
      <c r="L121" s="1"/>
      <c r="M121" s="1"/>
    </row>
    <row r="122" customFormat="1" ht="16" customHeight="1" spans="1:13">
      <c r="A122" s="5">
        <v>6</v>
      </c>
      <c r="B122" s="5">
        <v>304</v>
      </c>
      <c r="C122" s="62">
        <v>130.84</v>
      </c>
      <c r="D122" s="12">
        <f t="shared" si="2"/>
        <v>28.7848</v>
      </c>
      <c r="E122" s="13">
        <f t="shared" si="3"/>
        <v>102.0552</v>
      </c>
      <c r="F122" s="3" t="s">
        <v>32</v>
      </c>
      <c r="G122" s="14">
        <v>5251.10822378477</v>
      </c>
      <c r="H122" s="63">
        <v>687055</v>
      </c>
      <c r="I122" s="5">
        <v>2023166</v>
      </c>
      <c r="J122" s="28"/>
      <c r="K122" s="1"/>
      <c r="L122" s="1"/>
      <c r="M122" s="1"/>
    </row>
    <row r="123" customFormat="1" ht="16" customHeight="1" spans="1:13">
      <c r="A123" s="5">
        <v>6</v>
      </c>
      <c r="B123" s="5">
        <v>204</v>
      </c>
      <c r="C123" s="62">
        <v>130.84</v>
      </c>
      <c r="D123" s="12">
        <f t="shared" si="2"/>
        <v>28.7848</v>
      </c>
      <c r="E123" s="13">
        <f t="shared" si="3"/>
        <v>102.0552</v>
      </c>
      <c r="F123" s="3" t="s">
        <v>32</v>
      </c>
      <c r="G123" s="14">
        <v>5062.21644756955</v>
      </c>
      <c r="H123" s="63">
        <v>662340.4</v>
      </c>
      <c r="I123" s="5">
        <v>2023166</v>
      </c>
      <c r="J123" s="28"/>
      <c r="K123" s="1"/>
      <c r="L123" s="1"/>
      <c r="M123" s="1"/>
    </row>
    <row r="124" customFormat="1" ht="16" customHeight="1" spans="1:13">
      <c r="A124" s="5">
        <v>6</v>
      </c>
      <c r="B124" s="5">
        <v>1703</v>
      </c>
      <c r="C124" s="62">
        <v>131.66</v>
      </c>
      <c r="D124" s="12">
        <f t="shared" si="2"/>
        <v>28.9652</v>
      </c>
      <c r="E124" s="13">
        <f t="shared" si="3"/>
        <v>102.6948</v>
      </c>
      <c r="F124" s="3" t="s">
        <v>32</v>
      </c>
      <c r="G124" s="14">
        <v>5081.10967643931</v>
      </c>
      <c r="H124" s="63">
        <v>668978.9</v>
      </c>
      <c r="I124" s="5">
        <v>2023166</v>
      </c>
      <c r="J124" s="28"/>
      <c r="K124" s="1"/>
      <c r="L124" s="1"/>
      <c r="M124" s="1"/>
    </row>
    <row r="125" customFormat="1" ht="16" customHeight="1" spans="1:13">
      <c r="A125" s="5">
        <v>6</v>
      </c>
      <c r="B125" s="5">
        <v>1603</v>
      </c>
      <c r="C125" s="62">
        <v>131.66</v>
      </c>
      <c r="D125" s="12">
        <f t="shared" si="2"/>
        <v>28.9652</v>
      </c>
      <c r="E125" s="13">
        <f t="shared" si="3"/>
        <v>102.6948</v>
      </c>
      <c r="F125" s="3" t="s">
        <v>32</v>
      </c>
      <c r="G125" s="14">
        <v>5458.89032356069</v>
      </c>
      <c r="H125" s="63">
        <v>718717.5</v>
      </c>
      <c r="I125" s="5">
        <v>2023166</v>
      </c>
      <c r="J125" s="28"/>
      <c r="K125" s="1"/>
      <c r="L125" s="1"/>
      <c r="M125" s="1"/>
    </row>
    <row r="126" customFormat="1" ht="16" customHeight="1" spans="1:13">
      <c r="A126" s="5">
        <v>6</v>
      </c>
      <c r="B126" s="5">
        <v>1503</v>
      </c>
      <c r="C126" s="62">
        <v>131.66</v>
      </c>
      <c r="D126" s="12">
        <f t="shared" si="2"/>
        <v>28.9652</v>
      </c>
      <c r="E126" s="13">
        <f t="shared" si="3"/>
        <v>102.6948</v>
      </c>
      <c r="F126" s="3" t="s">
        <v>32</v>
      </c>
      <c r="G126" s="14">
        <v>5440</v>
      </c>
      <c r="H126" s="63">
        <v>716230.4</v>
      </c>
      <c r="I126" s="5">
        <v>2023166</v>
      </c>
      <c r="J126" s="28"/>
      <c r="K126" s="1"/>
      <c r="L126" s="1"/>
      <c r="M126" s="1"/>
    </row>
    <row r="127" customFormat="1" ht="16" customHeight="1" spans="1:13">
      <c r="A127" s="5">
        <v>6</v>
      </c>
      <c r="B127" s="5">
        <v>1403</v>
      </c>
      <c r="C127" s="62">
        <v>131.66</v>
      </c>
      <c r="D127" s="12">
        <f t="shared" si="2"/>
        <v>28.9652</v>
      </c>
      <c r="E127" s="13">
        <f t="shared" si="3"/>
        <v>102.6948</v>
      </c>
      <c r="F127" s="3" t="s">
        <v>32</v>
      </c>
      <c r="G127" s="14">
        <v>5326.66451465897</v>
      </c>
      <c r="H127" s="63">
        <v>701308.65</v>
      </c>
      <c r="I127" s="5">
        <v>2023166</v>
      </c>
      <c r="J127" s="28"/>
      <c r="K127" s="1"/>
      <c r="L127" s="1"/>
      <c r="M127" s="1"/>
    </row>
    <row r="128" customFormat="1" ht="16" customHeight="1" spans="1:13">
      <c r="A128" s="5">
        <v>6</v>
      </c>
      <c r="B128" s="5">
        <v>1303</v>
      </c>
      <c r="C128" s="62">
        <v>131.66</v>
      </c>
      <c r="D128" s="12">
        <f t="shared" si="2"/>
        <v>28.9652</v>
      </c>
      <c r="E128" s="13">
        <f t="shared" si="3"/>
        <v>102.6948</v>
      </c>
      <c r="F128" s="3" t="s">
        <v>32</v>
      </c>
      <c r="G128" s="14">
        <v>5421.10967643931</v>
      </c>
      <c r="H128" s="63">
        <v>713743.3</v>
      </c>
      <c r="I128" s="5">
        <v>2023166</v>
      </c>
      <c r="J128" s="28"/>
      <c r="K128" s="1"/>
      <c r="L128" s="1"/>
      <c r="M128" s="1"/>
    </row>
    <row r="129" customFormat="1" ht="16" customHeight="1" spans="1:13">
      <c r="A129" s="5">
        <v>6</v>
      </c>
      <c r="B129" s="5">
        <v>1203</v>
      </c>
      <c r="C129" s="62">
        <v>131.66</v>
      </c>
      <c r="D129" s="12">
        <f t="shared" si="2"/>
        <v>28.9652</v>
      </c>
      <c r="E129" s="13">
        <f t="shared" si="3"/>
        <v>102.6948</v>
      </c>
      <c r="F129" s="3" t="s">
        <v>32</v>
      </c>
      <c r="G129" s="14">
        <v>5402.21935287863</v>
      </c>
      <c r="H129" s="63">
        <v>711256.2</v>
      </c>
      <c r="I129" s="5">
        <v>2023166</v>
      </c>
      <c r="J129" s="28"/>
      <c r="K129" s="1"/>
      <c r="L129" s="1"/>
      <c r="M129" s="1"/>
    </row>
    <row r="130" customFormat="1" ht="16" customHeight="1" spans="1:13">
      <c r="A130" s="5">
        <v>6</v>
      </c>
      <c r="B130" s="5">
        <v>1103</v>
      </c>
      <c r="C130" s="62">
        <v>131.66</v>
      </c>
      <c r="D130" s="12">
        <f t="shared" si="2"/>
        <v>28.9652</v>
      </c>
      <c r="E130" s="13">
        <f t="shared" si="3"/>
        <v>102.6948</v>
      </c>
      <c r="F130" s="3" t="s">
        <v>32</v>
      </c>
      <c r="G130" s="14">
        <v>5383.33548534103</v>
      </c>
      <c r="H130" s="63">
        <v>708769.95</v>
      </c>
      <c r="I130" s="5">
        <v>2023166</v>
      </c>
      <c r="J130" s="28"/>
      <c r="K130" s="1"/>
      <c r="L130" s="1"/>
      <c r="M130" s="1"/>
    </row>
    <row r="131" customFormat="1" ht="16" customHeight="1" spans="1:13">
      <c r="A131" s="5">
        <v>6</v>
      </c>
      <c r="B131" s="5">
        <v>1003</v>
      </c>
      <c r="C131" s="62">
        <v>131.66</v>
      </c>
      <c r="D131" s="12">
        <f t="shared" si="2"/>
        <v>28.9652</v>
      </c>
      <c r="E131" s="13">
        <f t="shared" si="3"/>
        <v>102.6948</v>
      </c>
      <c r="F131" s="3" t="s">
        <v>32</v>
      </c>
      <c r="G131" s="14">
        <v>5364.44516178034</v>
      </c>
      <c r="H131" s="63">
        <v>706282.85</v>
      </c>
      <c r="I131" s="5">
        <v>2023166</v>
      </c>
      <c r="J131" s="28"/>
      <c r="K131" s="1"/>
      <c r="L131" s="1"/>
      <c r="M131" s="1"/>
    </row>
    <row r="132" customFormat="1" ht="16" customHeight="1" spans="1:13">
      <c r="A132" s="5">
        <v>6</v>
      </c>
      <c r="B132" s="5">
        <v>903</v>
      </c>
      <c r="C132" s="62">
        <v>131.66</v>
      </c>
      <c r="D132" s="12">
        <f t="shared" si="2"/>
        <v>28.9652</v>
      </c>
      <c r="E132" s="13">
        <f t="shared" si="3"/>
        <v>102.6948</v>
      </c>
      <c r="F132" s="3" t="s">
        <v>32</v>
      </c>
      <c r="G132" s="14">
        <v>5345.56129424275</v>
      </c>
      <c r="H132" s="63">
        <v>703796.6</v>
      </c>
      <c r="I132" s="5">
        <v>2023166</v>
      </c>
      <c r="J132" s="28"/>
      <c r="K132" s="1"/>
      <c r="L132" s="1"/>
      <c r="M132" s="1"/>
    </row>
    <row r="133" customFormat="1" ht="16" customHeight="1" spans="1:13">
      <c r="A133" s="5">
        <v>6</v>
      </c>
      <c r="B133" s="5">
        <v>803</v>
      </c>
      <c r="C133" s="62">
        <v>131.66</v>
      </c>
      <c r="D133" s="12">
        <f t="shared" si="2"/>
        <v>28.9652</v>
      </c>
      <c r="E133" s="13">
        <f t="shared" si="3"/>
        <v>102.6948</v>
      </c>
      <c r="F133" s="3" t="s">
        <v>32</v>
      </c>
      <c r="G133" s="14">
        <v>5326.66451465897</v>
      </c>
      <c r="H133" s="63">
        <v>701308.65</v>
      </c>
      <c r="I133" s="5">
        <v>2023166</v>
      </c>
      <c r="J133" s="28"/>
      <c r="K133" s="1"/>
      <c r="L133" s="1"/>
      <c r="M133" s="1"/>
    </row>
    <row r="134" customFormat="1" ht="16" customHeight="1" spans="1:13">
      <c r="A134" s="5">
        <v>6</v>
      </c>
      <c r="B134" s="5">
        <v>603</v>
      </c>
      <c r="C134" s="62">
        <v>131.66</v>
      </c>
      <c r="D134" s="12">
        <f t="shared" si="2"/>
        <v>28.9652</v>
      </c>
      <c r="E134" s="13">
        <f t="shared" si="3"/>
        <v>102.6948</v>
      </c>
      <c r="F134" s="3" t="s">
        <v>32</v>
      </c>
      <c r="G134" s="14">
        <v>5288.89032356069</v>
      </c>
      <c r="H134" s="63">
        <v>696335.3</v>
      </c>
      <c r="I134" s="5">
        <v>2023166</v>
      </c>
      <c r="J134" s="28"/>
      <c r="K134" s="1"/>
      <c r="L134" s="1"/>
      <c r="M134" s="1"/>
    </row>
    <row r="135" customFormat="1" ht="16" customHeight="1" spans="1:13">
      <c r="A135" s="5">
        <v>6</v>
      </c>
      <c r="B135" s="5">
        <v>503</v>
      </c>
      <c r="C135" s="62">
        <v>131.66</v>
      </c>
      <c r="D135" s="12">
        <f t="shared" si="2"/>
        <v>28.9652</v>
      </c>
      <c r="E135" s="13">
        <f t="shared" si="3"/>
        <v>102.6948</v>
      </c>
      <c r="F135" s="3" t="s">
        <v>32</v>
      </c>
      <c r="G135" s="14">
        <v>5270</v>
      </c>
      <c r="H135" s="63">
        <v>693848.2</v>
      </c>
      <c r="I135" s="5">
        <v>2023166</v>
      </c>
      <c r="J135" s="28"/>
      <c r="K135" s="1"/>
      <c r="L135" s="1"/>
      <c r="M135" s="1"/>
    </row>
    <row r="136" customFormat="1" ht="16" customHeight="1" spans="1:13">
      <c r="A136" s="5">
        <v>6</v>
      </c>
      <c r="B136" s="5">
        <v>403</v>
      </c>
      <c r="C136" s="62">
        <v>131.66</v>
      </c>
      <c r="D136" s="12">
        <f t="shared" si="2"/>
        <v>28.9652</v>
      </c>
      <c r="E136" s="13">
        <f t="shared" si="3"/>
        <v>102.6948</v>
      </c>
      <c r="F136" s="3" t="s">
        <v>32</v>
      </c>
      <c r="G136" s="14">
        <v>5128.33548534103</v>
      </c>
      <c r="H136" s="63">
        <v>675196.65</v>
      </c>
      <c r="I136" s="5">
        <v>2023166</v>
      </c>
      <c r="J136" s="28"/>
      <c r="K136" s="1"/>
      <c r="L136" s="1"/>
      <c r="M136" s="1"/>
    </row>
    <row r="137" customFormat="1" ht="16" customHeight="1" spans="1:13">
      <c r="A137" s="5">
        <v>6</v>
      </c>
      <c r="B137" s="5">
        <v>303</v>
      </c>
      <c r="C137" s="62">
        <v>131.66</v>
      </c>
      <c r="D137" s="12">
        <f t="shared" si="2"/>
        <v>28.9652</v>
      </c>
      <c r="E137" s="13">
        <f t="shared" si="3"/>
        <v>102.6948</v>
      </c>
      <c r="F137" s="3" t="s">
        <v>32</v>
      </c>
      <c r="G137" s="14">
        <v>5175.55483821966</v>
      </c>
      <c r="H137" s="63">
        <v>681413.55</v>
      </c>
      <c r="I137" s="5">
        <v>2023166</v>
      </c>
      <c r="J137" s="28"/>
      <c r="K137" s="1"/>
      <c r="L137" s="1"/>
      <c r="M137" s="1"/>
    </row>
    <row r="138" customFormat="1" ht="16" customHeight="1" spans="1:13">
      <c r="A138" s="5">
        <v>6</v>
      </c>
      <c r="B138" s="5">
        <v>203</v>
      </c>
      <c r="C138" s="62">
        <v>131.66</v>
      </c>
      <c r="D138" s="12">
        <f t="shared" si="2"/>
        <v>28.9652</v>
      </c>
      <c r="E138" s="13">
        <f t="shared" si="3"/>
        <v>102.6948</v>
      </c>
      <c r="F138" s="3" t="s">
        <v>32</v>
      </c>
      <c r="G138" s="14">
        <v>4986.67097068206</v>
      </c>
      <c r="H138" s="63">
        <v>656545.1</v>
      </c>
      <c r="I138" s="5">
        <v>2023166</v>
      </c>
      <c r="J138" s="28"/>
      <c r="K138" s="1"/>
      <c r="L138" s="1"/>
      <c r="M138" s="1"/>
    </row>
    <row r="139" customFormat="1" ht="16" customHeight="1" spans="1:13">
      <c r="A139" s="5">
        <v>6</v>
      </c>
      <c r="B139" s="5">
        <v>1702</v>
      </c>
      <c r="C139" s="62">
        <v>131.66</v>
      </c>
      <c r="D139" s="12">
        <f t="shared" si="2"/>
        <v>28.9652</v>
      </c>
      <c r="E139" s="13">
        <f t="shared" si="3"/>
        <v>102.6948</v>
      </c>
      <c r="F139" s="3" t="s">
        <v>32</v>
      </c>
      <c r="G139" s="14">
        <v>5081.10967643931</v>
      </c>
      <c r="H139" s="63">
        <v>668978.9</v>
      </c>
      <c r="I139" s="5">
        <v>2023166</v>
      </c>
      <c r="J139" s="28"/>
      <c r="K139" s="1"/>
      <c r="L139" s="1"/>
      <c r="M139" s="1"/>
    </row>
    <row r="140" customFormat="1" ht="16" customHeight="1" spans="1:13">
      <c r="A140" s="5">
        <v>6</v>
      </c>
      <c r="B140" s="5">
        <v>1602</v>
      </c>
      <c r="C140" s="62">
        <v>131.66</v>
      </c>
      <c r="D140" s="12">
        <f t="shared" si="2"/>
        <v>28.9652</v>
      </c>
      <c r="E140" s="13">
        <f t="shared" si="3"/>
        <v>102.6948</v>
      </c>
      <c r="F140" s="3" t="s">
        <v>32</v>
      </c>
      <c r="G140" s="14">
        <v>5458.89032356069</v>
      </c>
      <c r="H140" s="63">
        <v>718717.5</v>
      </c>
      <c r="I140" s="5">
        <v>2023166</v>
      </c>
      <c r="J140" s="28"/>
      <c r="K140" s="1"/>
      <c r="L140" s="1"/>
      <c r="M140" s="1"/>
    </row>
    <row r="141" customFormat="1" ht="16" customHeight="1" spans="1:13">
      <c r="A141" s="5">
        <v>6</v>
      </c>
      <c r="B141" s="5">
        <v>1502</v>
      </c>
      <c r="C141" s="62">
        <v>131.66</v>
      </c>
      <c r="D141" s="12">
        <f t="shared" si="2"/>
        <v>28.9652</v>
      </c>
      <c r="E141" s="13">
        <f t="shared" si="3"/>
        <v>102.6948</v>
      </c>
      <c r="F141" s="3" t="s">
        <v>32</v>
      </c>
      <c r="G141" s="14">
        <v>5440</v>
      </c>
      <c r="H141" s="63">
        <v>716230.4</v>
      </c>
      <c r="I141" s="5">
        <v>2023166</v>
      </c>
      <c r="J141" s="28"/>
      <c r="K141" s="1"/>
      <c r="L141" s="1"/>
      <c r="M141" s="1"/>
    </row>
    <row r="142" customFormat="1" ht="16" customHeight="1" spans="1:13">
      <c r="A142" s="5">
        <v>6</v>
      </c>
      <c r="B142" s="5">
        <v>1402</v>
      </c>
      <c r="C142" s="62">
        <v>131.66</v>
      </c>
      <c r="D142" s="12">
        <f t="shared" si="2"/>
        <v>28.9652</v>
      </c>
      <c r="E142" s="13">
        <f t="shared" si="3"/>
        <v>102.6948</v>
      </c>
      <c r="F142" s="3" t="s">
        <v>32</v>
      </c>
      <c r="G142" s="14">
        <v>5326.66451465897</v>
      </c>
      <c r="H142" s="63">
        <v>701308.65</v>
      </c>
      <c r="I142" s="5">
        <v>2023166</v>
      </c>
      <c r="J142" s="28"/>
      <c r="K142" s="1"/>
      <c r="L142" s="1"/>
      <c r="M142" s="1"/>
    </row>
    <row r="143" customFormat="1" ht="16" customHeight="1" spans="1:13">
      <c r="A143" s="5">
        <v>6</v>
      </c>
      <c r="B143" s="5">
        <v>1302</v>
      </c>
      <c r="C143" s="62">
        <v>131.66</v>
      </c>
      <c r="D143" s="12">
        <f t="shared" si="2"/>
        <v>28.9652</v>
      </c>
      <c r="E143" s="13">
        <f t="shared" si="3"/>
        <v>102.6948</v>
      </c>
      <c r="F143" s="3" t="s">
        <v>32</v>
      </c>
      <c r="G143" s="14">
        <v>5421.10967643931</v>
      </c>
      <c r="H143" s="63">
        <v>713743.3</v>
      </c>
      <c r="I143" s="5">
        <v>2023166</v>
      </c>
      <c r="J143" s="28"/>
      <c r="K143" s="1"/>
      <c r="L143" s="1"/>
      <c r="M143" s="1"/>
    </row>
    <row r="144" customFormat="1" ht="16" customHeight="1" spans="1:13">
      <c r="A144" s="5">
        <v>6</v>
      </c>
      <c r="B144" s="5">
        <v>1202</v>
      </c>
      <c r="C144" s="62">
        <v>131.66</v>
      </c>
      <c r="D144" s="12">
        <f t="shared" si="2"/>
        <v>28.9652</v>
      </c>
      <c r="E144" s="13">
        <f t="shared" si="3"/>
        <v>102.6948</v>
      </c>
      <c r="F144" s="3" t="s">
        <v>32</v>
      </c>
      <c r="G144" s="14">
        <v>5402.21935287863</v>
      </c>
      <c r="H144" s="63">
        <v>711256.2</v>
      </c>
      <c r="I144" s="5">
        <v>2023166</v>
      </c>
      <c r="J144" s="28"/>
      <c r="K144" s="1"/>
      <c r="L144" s="1"/>
      <c r="M144" s="1"/>
    </row>
    <row r="145" customFormat="1" ht="16" customHeight="1" spans="1:13">
      <c r="A145" s="5">
        <v>6</v>
      </c>
      <c r="B145" s="5">
        <v>1102</v>
      </c>
      <c r="C145" s="62">
        <v>131.66</v>
      </c>
      <c r="D145" s="12">
        <f t="shared" si="2"/>
        <v>28.9652</v>
      </c>
      <c r="E145" s="13">
        <f t="shared" si="3"/>
        <v>102.6948</v>
      </c>
      <c r="F145" s="3" t="s">
        <v>32</v>
      </c>
      <c r="G145" s="14">
        <v>5383.33548534103</v>
      </c>
      <c r="H145" s="63">
        <v>708769.95</v>
      </c>
      <c r="I145" s="5">
        <v>2023166</v>
      </c>
      <c r="J145" s="28"/>
      <c r="K145" s="1"/>
      <c r="L145" s="1"/>
      <c r="M145" s="1"/>
    </row>
    <row r="146" customFormat="1" ht="16" customHeight="1" spans="1:13">
      <c r="A146" s="5">
        <v>6</v>
      </c>
      <c r="B146" s="5">
        <v>1002</v>
      </c>
      <c r="C146" s="62">
        <v>131.66</v>
      </c>
      <c r="D146" s="12">
        <f t="shared" si="2"/>
        <v>28.9652</v>
      </c>
      <c r="E146" s="13">
        <f t="shared" si="3"/>
        <v>102.6948</v>
      </c>
      <c r="F146" s="3" t="s">
        <v>32</v>
      </c>
      <c r="G146" s="14">
        <v>5364.44516178034</v>
      </c>
      <c r="H146" s="63">
        <v>706282.85</v>
      </c>
      <c r="I146" s="5">
        <v>2023166</v>
      </c>
      <c r="J146" s="28"/>
      <c r="K146" s="1"/>
      <c r="L146" s="1"/>
      <c r="M146" s="1"/>
    </row>
    <row r="147" customFormat="1" ht="16" customHeight="1" spans="1:13">
      <c r="A147" s="5">
        <v>6</v>
      </c>
      <c r="B147" s="5">
        <v>802</v>
      </c>
      <c r="C147" s="62">
        <v>131.66</v>
      </c>
      <c r="D147" s="12">
        <f t="shared" si="2"/>
        <v>28.9652</v>
      </c>
      <c r="E147" s="13">
        <f t="shared" si="3"/>
        <v>102.6948</v>
      </c>
      <c r="F147" s="3" t="s">
        <v>32</v>
      </c>
      <c r="G147" s="14">
        <v>5326.66451465897</v>
      </c>
      <c r="H147" s="63">
        <v>701308.65</v>
      </c>
      <c r="I147" s="5">
        <v>2023166</v>
      </c>
      <c r="J147" s="28"/>
      <c r="K147" s="1"/>
      <c r="L147" s="1"/>
      <c r="M147" s="1"/>
    </row>
    <row r="148" customFormat="1" ht="16" customHeight="1" spans="1:13">
      <c r="A148" s="5">
        <v>6</v>
      </c>
      <c r="B148" s="5">
        <v>602</v>
      </c>
      <c r="C148" s="62">
        <v>131.66</v>
      </c>
      <c r="D148" s="12">
        <f t="shared" si="2"/>
        <v>28.9652</v>
      </c>
      <c r="E148" s="13">
        <f t="shared" si="3"/>
        <v>102.6948</v>
      </c>
      <c r="F148" s="3" t="s">
        <v>32</v>
      </c>
      <c r="G148" s="14">
        <v>5288.89032356069</v>
      </c>
      <c r="H148" s="63">
        <v>696335.3</v>
      </c>
      <c r="I148" s="5">
        <v>2023166</v>
      </c>
      <c r="J148" s="28"/>
      <c r="K148" s="1"/>
      <c r="L148" s="1"/>
      <c r="M148" s="1"/>
    </row>
    <row r="149" customFormat="1" ht="16" customHeight="1" spans="1:13">
      <c r="A149" s="5">
        <v>6</v>
      </c>
      <c r="B149" s="5">
        <v>502</v>
      </c>
      <c r="C149" s="62">
        <v>131.66</v>
      </c>
      <c r="D149" s="12">
        <f t="shared" si="2"/>
        <v>28.9652</v>
      </c>
      <c r="E149" s="13">
        <f t="shared" si="3"/>
        <v>102.6948</v>
      </c>
      <c r="F149" s="3" t="s">
        <v>32</v>
      </c>
      <c r="G149" s="14">
        <v>5270</v>
      </c>
      <c r="H149" s="63">
        <v>693848.2</v>
      </c>
      <c r="I149" s="5">
        <v>2023166</v>
      </c>
      <c r="J149" s="28"/>
      <c r="K149" s="1"/>
      <c r="L149" s="1"/>
      <c r="M149" s="1"/>
    </row>
    <row r="150" customFormat="1" ht="16" customHeight="1" spans="1:13">
      <c r="A150" s="5">
        <v>6</v>
      </c>
      <c r="B150" s="5">
        <v>402</v>
      </c>
      <c r="C150" s="62">
        <v>131.66</v>
      </c>
      <c r="D150" s="12">
        <f t="shared" si="2"/>
        <v>28.9652</v>
      </c>
      <c r="E150" s="13">
        <f t="shared" si="3"/>
        <v>102.6948</v>
      </c>
      <c r="F150" s="3" t="s">
        <v>32</v>
      </c>
      <c r="G150" s="14">
        <v>5128.33548534103</v>
      </c>
      <c r="H150" s="63">
        <v>675196.65</v>
      </c>
      <c r="I150" s="5">
        <v>2023166</v>
      </c>
      <c r="J150" s="28"/>
      <c r="K150" s="1"/>
      <c r="L150" s="1"/>
      <c r="M150" s="1"/>
    </row>
    <row r="151" customFormat="1" ht="16" customHeight="1" spans="1:13">
      <c r="A151" s="5">
        <v>6</v>
      </c>
      <c r="B151" s="5">
        <v>302</v>
      </c>
      <c r="C151" s="62">
        <v>131.66</v>
      </c>
      <c r="D151" s="12">
        <f t="shared" si="2"/>
        <v>28.9652</v>
      </c>
      <c r="E151" s="13">
        <f t="shared" si="3"/>
        <v>102.6948</v>
      </c>
      <c r="F151" s="3" t="s">
        <v>32</v>
      </c>
      <c r="G151" s="14">
        <v>5175.55483821966</v>
      </c>
      <c r="H151" s="63">
        <v>681413.55</v>
      </c>
      <c r="I151" s="5">
        <v>2023166</v>
      </c>
      <c r="J151" s="28"/>
      <c r="K151" s="1"/>
      <c r="L151" s="1"/>
      <c r="M151" s="1"/>
    </row>
    <row r="152" customFormat="1" ht="16" customHeight="1" spans="1:13">
      <c r="A152" s="5">
        <v>6</v>
      </c>
      <c r="B152" s="5">
        <v>202</v>
      </c>
      <c r="C152" s="62">
        <v>131.66</v>
      </c>
      <c r="D152" s="12">
        <f t="shared" ref="D152:D215" si="4">C152*0.22</f>
        <v>28.9652</v>
      </c>
      <c r="E152" s="13">
        <f t="shared" ref="E152:E215" si="5">C152-D152</f>
        <v>102.6948</v>
      </c>
      <c r="F152" s="3" t="s">
        <v>32</v>
      </c>
      <c r="G152" s="14">
        <v>4986.67097068206</v>
      </c>
      <c r="H152" s="63">
        <v>656545.1</v>
      </c>
      <c r="I152" s="5">
        <v>2023166</v>
      </c>
      <c r="J152" s="28"/>
      <c r="K152" s="1"/>
      <c r="L152" s="1"/>
      <c r="M152" s="1"/>
    </row>
    <row r="153" customFormat="1" ht="16" customHeight="1" spans="1:13">
      <c r="A153" s="5">
        <v>6</v>
      </c>
      <c r="B153" s="5">
        <v>1401</v>
      </c>
      <c r="C153" s="62">
        <v>130.84</v>
      </c>
      <c r="D153" s="12">
        <f t="shared" si="4"/>
        <v>28.7848</v>
      </c>
      <c r="E153" s="13">
        <f t="shared" si="5"/>
        <v>102.0552</v>
      </c>
      <c r="F153" s="3" t="s">
        <v>32</v>
      </c>
      <c r="G153" s="14">
        <v>5468.33766432284</v>
      </c>
      <c r="H153" s="63">
        <v>715477.3</v>
      </c>
      <c r="I153" s="5">
        <v>2023166</v>
      </c>
      <c r="J153" s="28"/>
      <c r="K153" s="1"/>
      <c r="L153" s="1"/>
      <c r="M153" s="1"/>
    </row>
    <row r="154" customFormat="1" ht="16" customHeight="1" spans="1:13">
      <c r="A154" s="5">
        <v>6</v>
      </c>
      <c r="B154" s="5">
        <v>1301</v>
      </c>
      <c r="C154" s="62">
        <v>130.84</v>
      </c>
      <c r="D154" s="12">
        <f t="shared" si="4"/>
        <v>28.7848</v>
      </c>
      <c r="E154" s="13">
        <f t="shared" si="5"/>
        <v>102.0552</v>
      </c>
      <c r="F154" s="3" t="s">
        <v>32</v>
      </c>
      <c r="G154" s="14">
        <v>5562.78355243045</v>
      </c>
      <c r="H154" s="63">
        <v>727834.6</v>
      </c>
      <c r="I154" s="5">
        <v>2023166</v>
      </c>
      <c r="J154" s="28"/>
      <c r="K154" s="1"/>
      <c r="L154" s="1"/>
      <c r="M154" s="1"/>
    </row>
    <row r="155" customFormat="1" ht="16" customHeight="1" spans="1:13">
      <c r="A155" s="5">
        <v>6</v>
      </c>
      <c r="B155" s="5">
        <v>401</v>
      </c>
      <c r="C155" s="62">
        <v>130.84</v>
      </c>
      <c r="D155" s="12">
        <f t="shared" si="4"/>
        <v>28.7848</v>
      </c>
      <c r="E155" s="13">
        <f t="shared" si="5"/>
        <v>102.0552</v>
      </c>
      <c r="F155" s="3" t="s">
        <v>32</v>
      </c>
      <c r="G155" s="14">
        <v>5270</v>
      </c>
      <c r="H155" s="63">
        <v>689526.8</v>
      </c>
      <c r="I155" s="5">
        <v>2023166</v>
      </c>
      <c r="J155" s="28"/>
      <c r="K155" s="1"/>
      <c r="L155" s="1"/>
      <c r="M155" s="1"/>
    </row>
    <row r="156" customFormat="1" ht="16" customHeight="1" spans="1:13">
      <c r="A156" s="5">
        <v>6</v>
      </c>
      <c r="B156" s="5">
        <v>301</v>
      </c>
      <c r="C156" s="62">
        <v>130.84</v>
      </c>
      <c r="D156" s="12">
        <f t="shared" si="4"/>
        <v>28.7848</v>
      </c>
      <c r="E156" s="13">
        <f t="shared" si="5"/>
        <v>102.0552</v>
      </c>
      <c r="F156" s="3" t="s">
        <v>32</v>
      </c>
      <c r="G156" s="14">
        <v>5317.22294405381</v>
      </c>
      <c r="H156" s="63">
        <v>695705.45</v>
      </c>
      <c r="I156" s="5">
        <v>2023166</v>
      </c>
      <c r="J156" s="28"/>
      <c r="K156" s="1"/>
      <c r="L156" s="1"/>
      <c r="M156" s="1"/>
    </row>
    <row r="157" customFormat="1" ht="16" customHeight="1" spans="1:13">
      <c r="A157" s="5">
        <v>6</v>
      </c>
      <c r="B157" s="5">
        <v>201</v>
      </c>
      <c r="C157" s="62">
        <v>130.84</v>
      </c>
      <c r="D157" s="12">
        <f t="shared" si="4"/>
        <v>28.7848</v>
      </c>
      <c r="E157" s="13">
        <f t="shared" si="5"/>
        <v>102.0552</v>
      </c>
      <c r="F157" s="3" t="s">
        <v>32</v>
      </c>
      <c r="G157" s="14">
        <v>5128.33116783858</v>
      </c>
      <c r="H157" s="63">
        <v>670990.85</v>
      </c>
      <c r="I157" s="5">
        <v>2023166</v>
      </c>
      <c r="J157" s="28"/>
      <c r="K157" s="1"/>
      <c r="L157" s="1"/>
      <c r="M157" s="1"/>
    </row>
    <row r="158" customFormat="1" ht="16" customHeight="1" spans="1:13">
      <c r="A158" s="5">
        <v>7</v>
      </c>
      <c r="B158" s="5">
        <v>1404</v>
      </c>
      <c r="C158" s="62">
        <v>131.06</v>
      </c>
      <c r="D158" s="12">
        <f t="shared" si="4"/>
        <v>28.8332</v>
      </c>
      <c r="E158" s="13">
        <f t="shared" si="5"/>
        <v>102.2268</v>
      </c>
      <c r="F158" s="3" t="s">
        <v>32</v>
      </c>
      <c r="G158" s="14">
        <v>5480</v>
      </c>
      <c r="H158" s="63">
        <v>718208.8</v>
      </c>
      <c r="I158" s="5">
        <v>2023166</v>
      </c>
      <c r="J158" s="28"/>
      <c r="K158" s="1"/>
      <c r="L158" s="1"/>
      <c r="M158" s="1"/>
    </row>
    <row r="159" customFormat="1" ht="16" customHeight="1" spans="1:13">
      <c r="A159" s="5">
        <v>7</v>
      </c>
      <c r="B159" s="5">
        <v>1304</v>
      </c>
      <c r="C159" s="62">
        <v>131.06</v>
      </c>
      <c r="D159" s="12">
        <f t="shared" si="4"/>
        <v>28.8332</v>
      </c>
      <c r="E159" s="13">
        <f t="shared" si="5"/>
        <v>102.2268</v>
      </c>
      <c r="F159" s="3" t="s">
        <v>32</v>
      </c>
      <c r="G159" s="14">
        <v>5568.8875324279</v>
      </c>
      <c r="H159" s="63">
        <v>729858.4</v>
      </c>
      <c r="I159" s="5">
        <v>2023166</v>
      </c>
      <c r="J159" s="28"/>
      <c r="K159" s="1"/>
      <c r="L159" s="1"/>
      <c r="M159" s="1"/>
    </row>
    <row r="160" customFormat="1" ht="16" customHeight="1" spans="1:13">
      <c r="A160" s="5">
        <v>7</v>
      </c>
      <c r="B160" s="5">
        <v>1204</v>
      </c>
      <c r="C160" s="62">
        <v>131.06</v>
      </c>
      <c r="D160" s="12">
        <f t="shared" si="4"/>
        <v>28.8332</v>
      </c>
      <c r="E160" s="13">
        <f t="shared" si="5"/>
        <v>102.2268</v>
      </c>
      <c r="F160" s="3" t="s">
        <v>32</v>
      </c>
      <c r="G160" s="14">
        <v>5551.1124675721</v>
      </c>
      <c r="H160" s="63">
        <v>727528.8</v>
      </c>
      <c r="I160" s="5">
        <v>2023166</v>
      </c>
      <c r="J160" s="28"/>
      <c r="K160" s="1"/>
      <c r="L160" s="1"/>
      <c r="M160" s="1"/>
    </row>
    <row r="161" customFormat="1" ht="16" customHeight="1" spans="1:13">
      <c r="A161" s="5">
        <v>7</v>
      </c>
      <c r="B161" s="5">
        <v>1104</v>
      </c>
      <c r="C161" s="62">
        <v>131.06</v>
      </c>
      <c r="D161" s="12">
        <f t="shared" si="4"/>
        <v>28.8332</v>
      </c>
      <c r="E161" s="13">
        <f t="shared" si="5"/>
        <v>102.2268</v>
      </c>
      <c r="F161" s="3" t="s">
        <v>32</v>
      </c>
      <c r="G161" s="14">
        <v>5533.33740271631</v>
      </c>
      <c r="H161" s="63">
        <v>725199.2</v>
      </c>
      <c r="I161" s="5">
        <v>2023166</v>
      </c>
      <c r="J161" s="28"/>
      <c r="K161" s="1"/>
      <c r="L161" s="1"/>
      <c r="M161" s="1"/>
    </row>
    <row r="162" customFormat="1" ht="16" customHeight="1" spans="1:13">
      <c r="A162" s="5">
        <v>7</v>
      </c>
      <c r="B162" s="5">
        <v>1004</v>
      </c>
      <c r="C162" s="62">
        <v>131.06</v>
      </c>
      <c r="D162" s="12">
        <f t="shared" si="4"/>
        <v>28.8332</v>
      </c>
      <c r="E162" s="13">
        <f t="shared" si="5"/>
        <v>102.2268</v>
      </c>
      <c r="F162" s="3" t="s">
        <v>32</v>
      </c>
      <c r="G162" s="14">
        <v>5515.55623378605</v>
      </c>
      <c r="H162" s="63">
        <v>722868.8</v>
      </c>
      <c r="I162" s="5">
        <v>2023166</v>
      </c>
      <c r="J162" s="28"/>
      <c r="K162" s="1"/>
      <c r="L162" s="1"/>
      <c r="M162" s="1"/>
    </row>
    <row r="163" customFormat="1" ht="16" customHeight="1" spans="1:13">
      <c r="A163" s="5">
        <v>7</v>
      </c>
      <c r="B163" s="5">
        <v>904</v>
      </c>
      <c r="C163" s="62">
        <v>131.06</v>
      </c>
      <c r="D163" s="12">
        <f t="shared" si="4"/>
        <v>28.8332</v>
      </c>
      <c r="E163" s="13">
        <f t="shared" si="5"/>
        <v>102.2268</v>
      </c>
      <c r="F163" s="3" t="s">
        <v>32</v>
      </c>
      <c r="G163" s="14">
        <v>5497.77506485579</v>
      </c>
      <c r="H163" s="63">
        <v>720538.4</v>
      </c>
      <c r="I163" s="5">
        <v>2023166</v>
      </c>
      <c r="J163" s="28"/>
      <c r="K163" s="1"/>
      <c r="L163" s="1"/>
      <c r="M163" s="1"/>
    </row>
    <row r="164" customFormat="1" ht="16" customHeight="1" spans="1:13">
      <c r="A164" s="5">
        <v>7</v>
      </c>
      <c r="B164" s="5">
        <v>804</v>
      </c>
      <c r="C164" s="62">
        <v>131.06</v>
      </c>
      <c r="D164" s="12">
        <f t="shared" si="4"/>
        <v>28.8332</v>
      </c>
      <c r="E164" s="13">
        <f t="shared" si="5"/>
        <v>102.2268</v>
      </c>
      <c r="F164" s="3" t="s">
        <v>32</v>
      </c>
      <c r="G164" s="14">
        <v>5480</v>
      </c>
      <c r="H164" s="63">
        <v>718208.8</v>
      </c>
      <c r="I164" s="5">
        <v>2023166</v>
      </c>
      <c r="J164" s="28"/>
      <c r="K164" s="1"/>
      <c r="L164" s="1"/>
      <c r="M164" s="1"/>
    </row>
    <row r="165" customFormat="1" ht="16" customHeight="1" spans="1:13">
      <c r="A165" s="5">
        <v>7</v>
      </c>
      <c r="B165" s="5">
        <v>704</v>
      </c>
      <c r="C165" s="62">
        <v>131.06</v>
      </c>
      <c r="D165" s="12">
        <f t="shared" si="4"/>
        <v>28.8332</v>
      </c>
      <c r="E165" s="13">
        <f t="shared" si="5"/>
        <v>102.2268</v>
      </c>
      <c r="F165" s="3" t="s">
        <v>32</v>
      </c>
      <c r="G165" s="14">
        <v>5462.22493514421</v>
      </c>
      <c r="H165" s="63">
        <v>715879.2</v>
      </c>
      <c r="I165" s="5">
        <v>2023166</v>
      </c>
      <c r="J165" s="28"/>
      <c r="K165" s="1"/>
      <c r="L165" s="1"/>
      <c r="M165" s="1"/>
    </row>
    <row r="166" customFormat="1" ht="16" customHeight="1" spans="1:13">
      <c r="A166" s="5">
        <v>7</v>
      </c>
      <c r="B166" s="5">
        <v>1403</v>
      </c>
      <c r="C166" s="62">
        <v>131.89</v>
      </c>
      <c r="D166" s="12">
        <f t="shared" si="4"/>
        <v>29.0158</v>
      </c>
      <c r="E166" s="13">
        <f t="shared" si="5"/>
        <v>102.8742</v>
      </c>
      <c r="F166" s="3" t="s">
        <v>32</v>
      </c>
      <c r="G166" s="14">
        <v>5182.22154825991</v>
      </c>
      <c r="H166" s="63">
        <v>683483.2</v>
      </c>
      <c r="I166" s="5">
        <v>2023166</v>
      </c>
      <c r="J166" s="28"/>
      <c r="K166" s="1"/>
      <c r="L166" s="1"/>
      <c r="M166" s="1"/>
    </row>
    <row r="167" customFormat="1" ht="16" customHeight="1" spans="1:13">
      <c r="A167" s="5">
        <v>7</v>
      </c>
      <c r="B167" s="5">
        <v>1303</v>
      </c>
      <c r="C167" s="62">
        <v>131.89</v>
      </c>
      <c r="D167" s="12">
        <f t="shared" si="4"/>
        <v>29.0158</v>
      </c>
      <c r="E167" s="13">
        <f t="shared" si="5"/>
        <v>102.8742</v>
      </c>
      <c r="F167" s="3" t="s">
        <v>32</v>
      </c>
      <c r="G167" s="14">
        <v>5271.11380696035</v>
      </c>
      <c r="H167" s="63">
        <v>695207.2</v>
      </c>
      <c r="I167" s="5">
        <v>2023166</v>
      </c>
      <c r="J167" s="28"/>
      <c r="K167" s="1"/>
      <c r="L167" s="1"/>
      <c r="M167" s="1"/>
    </row>
    <row r="168" customFormat="1" ht="16" customHeight="1" spans="1:13">
      <c r="A168" s="5">
        <v>7</v>
      </c>
      <c r="B168" s="5">
        <v>1203</v>
      </c>
      <c r="C168" s="62">
        <v>131.89</v>
      </c>
      <c r="D168" s="12">
        <f t="shared" si="4"/>
        <v>29.0158</v>
      </c>
      <c r="E168" s="13">
        <f t="shared" si="5"/>
        <v>102.8742</v>
      </c>
      <c r="F168" s="3" t="s">
        <v>32</v>
      </c>
      <c r="G168" s="14">
        <v>5253.33535522026</v>
      </c>
      <c r="H168" s="63">
        <v>692862.4</v>
      </c>
      <c r="I168" s="5">
        <v>2023166</v>
      </c>
      <c r="J168" s="28"/>
      <c r="K168" s="1"/>
      <c r="L168" s="1"/>
      <c r="M168" s="1"/>
    </row>
    <row r="169" customFormat="1" ht="16" customHeight="1" spans="1:13">
      <c r="A169" s="5">
        <v>7</v>
      </c>
      <c r="B169" s="5">
        <v>1103</v>
      </c>
      <c r="C169" s="62">
        <v>131.89</v>
      </c>
      <c r="D169" s="12">
        <f t="shared" si="4"/>
        <v>29.0158</v>
      </c>
      <c r="E169" s="13">
        <f t="shared" si="5"/>
        <v>102.8742</v>
      </c>
      <c r="F169" s="3" t="s">
        <v>32</v>
      </c>
      <c r="G169" s="14">
        <v>5235.55690348017</v>
      </c>
      <c r="H169" s="63">
        <v>690517.6</v>
      </c>
      <c r="I169" s="5">
        <v>2023166</v>
      </c>
      <c r="J169" s="28"/>
      <c r="K169" s="1"/>
      <c r="L169" s="1"/>
      <c r="M169" s="1"/>
    </row>
    <row r="170" customFormat="1" ht="16" customHeight="1" spans="1:13">
      <c r="A170" s="5">
        <v>7</v>
      </c>
      <c r="B170" s="5">
        <v>1003</v>
      </c>
      <c r="C170" s="62">
        <v>131.89</v>
      </c>
      <c r="D170" s="12">
        <f t="shared" si="4"/>
        <v>29.0158</v>
      </c>
      <c r="E170" s="13">
        <f t="shared" si="5"/>
        <v>102.8742</v>
      </c>
      <c r="F170" s="3" t="s">
        <v>32</v>
      </c>
      <c r="G170" s="14">
        <v>5217.77845174009</v>
      </c>
      <c r="H170" s="63">
        <v>688172.8</v>
      </c>
      <c r="I170" s="5">
        <v>2023166</v>
      </c>
      <c r="J170" s="28"/>
      <c r="K170" s="1"/>
      <c r="L170" s="1"/>
      <c r="M170" s="1"/>
    </row>
    <row r="171" customFormat="1" ht="16" customHeight="1" spans="1:13">
      <c r="A171" s="5">
        <v>7</v>
      </c>
      <c r="B171" s="5">
        <v>903</v>
      </c>
      <c r="C171" s="62">
        <v>131.89</v>
      </c>
      <c r="D171" s="12">
        <f t="shared" si="4"/>
        <v>29.0158</v>
      </c>
      <c r="E171" s="13">
        <f t="shared" si="5"/>
        <v>102.8742</v>
      </c>
      <c r="F171" s="3" t="s">
        <v>32</v>
      </c>
      <c r="G171" s="14">
        <v>5200.00606566078</v>
      </c>
      <c r="H171" s="63">
        <v>685828.8</v>
      </c>
      <c r="I171" s="5">
        <v>2023166</v>
      </c>
      <c r="J171" s="28"/>
      <c r="K171" s="1"/>
      <c r="L171" s="1"/>
      <c r="M171" s="1"/>
    </row>
    <row r="172" customFormat="1" ht="16" customHeight="1" spans="1:13">
      <c r="A172" s="5">
        <v>7</v>
      </c>
      <c r="B172" s="5">
        <v>803</v>
      </c>
      <c r="C172" s="62">
        <v>131.89</v>
      </c>
      <c r="D172" s="12">
        <f t="shared" si="4"/>
        <v>29.0158</v>
      </c>
      <c r="E172" s="13">
        <f t="shared" si="5"/>
        <v>102.8742</v>
      </c>
      <c r="F172" s="3" t="s">
        <v>32</v>
      </c>
      <c r="G172" s="14">
        <v>5182.22154825991</v>
      </c>
      <c r="H172" s="63">
        <v>683483.2</v>
      </c>
      <c r="I172" s="5">
        <v>2023166</v>
      </c>
      <c r="J172" s="28"/>
      <c r="K172" s="1"/>
      <c r="L172" s="1"/>
      <c r="M172" s="1"/>
    </row>
    <row r="173" customFormat="1" ht="16" customHeight="1" spans="1:13">
      <c r="A173" s="5">
        <v>7</v>
      </c>
      <c r="B173" s="5">
        <v>703</v>
      </c>
      <c r="C173" s="62">
        <v>131.89</v>
      </c>
      <c r="D173" s="12">
        <f t="shared" si="4"/>
        <v>29.0158</v>
      </c>
      <c r="E173" s="13">
        <f t="shared" si="5"/>
        <v>102.8742</v>
      </c>
      <c r="F173" s="3" t="s">
        <v>32</v>
      </c>
      <c r="G173" s="14">
        <v>5164.44309651983</v>
      </c>
      <c r="H173" s="63">
        <v>681138.4</v>
      </c>
      <c r="I173" s="5">
        <v>2023166</v>
      </c>
      <c r="J173" s="28"/>
      <c r="K173" s="1"/>
      <c r="L173" s="1"/>
      <c r="M173" s="1"/>
    </row>
    <row r="174" customFormat="1" ht="16" customHeight="1" spans="1:13">
      <c r="A174" s="5">
        <v>7</v>
      </c>
      <c r="B174" s="5">
        <v>1402</v>
      </c>
      <c r="C174" s="62">
        <v>131.89</v>
      </c>
      <c r="D174" s="12">
        <f t="shared" si="4"/>
        <v>29.0158</v>
      </c>
      <c r="E174" s="13">
        <f t="shared" si="5"/>
        <v>102.8742</v>
      </c>
      <c r="F174" s="3" t="s">
        <v>32</v>
      </c>
      <c r="G174" s="14">
        <v>5182.22154825991</v>
      </c>
      <c r="H174" s="63">
        <v>683483.2</v>
      </c>
      <c r="I174" s="5">
        <v>2023166</v>
      </c>
      <c r="J174" s="28"/>
      <c r="K174" s="1"/>
      <c r="L174" s="1"/>
      <c r="M174" s="1"/>
    </row>
    <row r="175" customFormat="1" ht="16" customHeight="1" spans="1:13">
      <c r="A175" s="5">
        <v>7</v>
      </c>
      <c r="B175" s="5">
        <v>1302</v>
      </c>
      <c r="C175" s="62">
        <v>131.89</v>
      </c>
      <c r="D175" s="12">
        <f t="shared" si="4"/>
        <v>29.0158</v>
      </c>
      <c r="E175" s="13">
        <f t="shared" si="5"/>
        <v>102.8742</v>
      </c>
      <c r="F175" s="3" t="s">
        <v>32</v>
      </c>
      <c r="G175" s="14">
        <v>5271.11380696035</v>
      </c>
      <c r="H175" s="63">
        <v>695207.2</v>
      </c>
      <c r="I175" s="5">
        <v>2023166</v>
      </c>
      <c r="J175" s="28"/>
      <c r="K175" s="1"/>
      <c r="L175" s="1"/>
      <c r="M175" s="1"/>
    </row>
    <row r="176" customFormat="1" ht="16" customHeight="1" spans="1:13">
      <c r="A176" s="5">
        <v>7</v>
      </c>
      <c r="B176" s="5">
        <v>1202</v>
      </c>
      <c r="C176" s="62">
        <v>131.89</v>
      </c>
      <c r="D176" s="12">
        <f t="shared" si="4"/>
        <v>29.0158</v>
      </c>
      <c r="E176" s="13">
        <f t="shared" si="5"/>
        <v>102.8742</v>
      </c>
      <c r="F176" s="3" t="s">
        <v>32</v>
      </c>
      <c r="G176" s="14">
        <v>5253.33535522026</v>
      </c>
      <c r="H176" s="63">
        <v>692862.4</v>
      </c>
      <c r="I176" s="5">
        <v>2023166</v>
      </c>
      <c r="J176" s="28"/>
      <c r="K176" s="1"/>
      <c r="L176" s="1"/>
      <c r="M176" s="1"/>
    </row>
    <row r="177" customFormat="1" ht="16" customHeight="1" spans="1:13">
      <c r="A177" s="5">
        <v>7</v>
      </c>
      <c r="B177" s="5">
        <v>1102</v>
      </c>
      <c r="C177" s="62">
        <v>131.89</v>
      </c>
      <c r="D177" s="12">
        <f t="shared" si="4"/>
        <v>29.0158</v>
      </c>
      <c r="E177" s="13">
        <f t="shared" si="5"/>
        <v>102.8742</v>
      </c>
      <c r="F177" s="3" t="s">
        <v>32</v>
      </c>
      <c r="G177" s="14">
        <v>5235.55690348017</v>
      </c>
      <c r="H177" s="63">
        <v>690517.6</v>
      </c>
      <c r="I177" s="5">
        <v>2023166</v>
      </c>
      <c r="J177" s="28"/>
      <c r="K177" s="1"/>
      <c r="L177" s="1"/>
      <c r="M177" s="1"/>
    </row>
    <row r="178" customFormat="1" ht="16" customHeight="1" spans="1:13">
      <c r="A178" s="5">
        <v>7</v>
      </c>
      <c r="B178" s="5">
        <v>1002</v>
      </c>
      <c r="C178" s="62">
        <v>131.89</v>
      </c>
      <c r="D178" s="12">
        <f t="shared" si="4"/>
        <v>29.0158</v>
      </c>
      <c r="E178" s="13">
        <f t="shared" si="5"/>
        <v>102.8742</v>
      </c>
      <c r="F178" s="3" t="s">
        <v>32</v>
      </c>
      <c r="G178" s="14">
        <v>5217.77845174009</v>
      </c>
      <c r="H178" s="63">
        <v>688172.8</v>
      </c>
      <c r="I178" s="5">
        <v>2023166</v>
      </c>
      <c r="J178" s="28"/>
      <c r="K178" s="1"/>
      <c r="L178" s="1"/>
      <c r="M178" s="1"/>
    </row>
    <row r="179" customFormat="1" ht="16" customHeight="1" spans="1:13">
      <c r="A179" s="5">
        <v>7</v>
      </c>
      <c r="B179" s="5">
        <v>902</v>
      </c>
      <c r="C179" s="62">
        <v>131.89</v>
      </c>
      <c r="D179" s="12">
        <f t="shared" si="4"/>
        <v>29.0158</v>
      </c>
      <c r="E179" s="13">
        <f t="shared" si="5"/>
        <v>102.8742</v>
      </c>
      <c r="F179" s="3" t="s">
        <v>32</v>
      </c>
      <c r="G179" s="14">
        <v>5200.00606566078</v>
      </c>
      <c r="H179" s="63">
        <v>685828.8</v>
      </c>
      <c r="I179" s="5">
        <v>2023166</v>
      </c>
      <c r="J179" s="28"/>
      <c r="K179" s="1"/>
      <c r="L179" s="1"/>
      <c r="M179" s="1"/>
    </row>
    <row r="180" customFormat="1" ht="16" customHeight="1" spans="1:13">
      <c r="A180" s="5">
        <v>7</v>
      </c>
      <c r="B180" s="5">
        <v>802</v>
      </c>
      <c r="C180" s="62">
        <v>131.89</v>
      </c>
      <c r="D180" s="12">
        <f t="shared" si="4"/>
        <v>29.0158</v>
      </c>
      <c r="E180" s="13">
        <f t="shared" si="5"/>
        <v>102.8742</v>
      </c>
      <c r="F180" s="3" t="s">
        <v>32</v>
      </c>
      <c r="G180" s="14">
        <v>5182.22154825991</v>
      </c>
      <c r="H180" s="63">
        <v>683483.2</v>
      </c>
      <c r="I180" s="5">
        <v>2023166</v>
      </c>
      <c r="J180" s="28"/>
      <c r="K180" s="1"/>
      <c r="L180" s="1"/>
      <c r="M180" s="1"/>
    </row>
    <row r="181" customFormat="1" ht="16" customHeight="1" spans="1:13">
      <c r="A181" s="5">
        <v>7</v>
      </c>
      <c r="B181" s="5">
        <v>702</v>
      </c>
      <c r="C181" s="62">
        <v>131.89</v>
      </c>
      <c r="D181" s="12">
        <f t="shared" si="4"/>
        <v>29.0158</v>
      </c>
      <c r="E181" s="13">
        <f t="shared" si="5"/>
        <v>102.8742</v>
      </c>
      <c r="F181" s="3" t="s">
        <v>32</v>
      </c>
      <c r="G181" s="14">
        <v>5164.44309651983</v>
      </c>
      <c r="H181" s="63">
        <v>681138.4</v>
      </c>
      <c r="I181" s="5">
        <v>2023166</v>
      </c>
      <c r="J181" s="28"/>
      <c r="K181" s="1"/>
      <c r="L181" s="1"/>
      <c r="M181" s="1"/>
    </row>
    <row r="182" customFormat="1" ht="16" customHeight="1" spans="1:13">
      <c r="A182" s="5">
        <v>7</v>
      </c>
      <c r="B182" s="5">
        <v>602</v>
      </c>
      <c r="C182" s="62">
        <v>131.89</v>
      </c>
      <c r="D182" s="12">
        <f t="shared" si="4"/>
        <v>29.0158</v>
      </c>
      <c r="E182" s="13">
        <f t="shared" si="5"/>
        <v>102.8742</v>
      </c>
      <c r="F182" s="3" t="s">
        <v>32</v>
      </c>
      <c r="G182" s="14">
        <v>5146.66464477974</v>
      </c>
      <c r="H182" s="63">
        <v>678793.6</v>
      </c>
      <c r="I182" s="5">
        <v>2023166</v>
      </c>
      <c r="J182" s="28"/>
      <c r="K182" s="1"/>
      <c r="L182" s="1"/>
      <c r="M182" s="1"/>
    </row>
    <row r="183" customFormat="1" ht="16" customHeight="1" spans="1:13">
      <c r="A183" s="5">
        <v>7</v>
      </c>
      <c r="B183" s="5">
        <v>502</v>
      </c>
      <c r="C183" s="62">
        <v>131.89</v>
      </c>
      <c r="D183" s="12">
        <f t="shared" si="4"/>
        <v>29.0158</v>
      </c>
      <c r="E183" s="13">
        <f t="shared" si="5"/>
        <v>102.8742</v>
      </c>
      <c r="F183" s="3" t="s">
        <v>32</v>
      </c>
      <c r="G183" s="14">
        <v>5128.88619303966</v>
      </c>
      <c r="H183" s="63">
        <v>676448.8</v>
      </c>
      <c r="I183" s="5">
        <v>2023166</v>
      </c>
      <c r="J183" s="28"/>
      <c r="K183" s="1"/>
      <c r="L183" s="1"/>
      <c r="M183" s="1"/>
    </row>
    <row r="184" customFormat="1" ht="16" customHeight="1" spans="1:13">
      <c r="A184" s="5">
        <v>7</v>
      </c>
      <c r="B184" s="5">
        <v>1401</v>
      </c>
      <c r="C184" s="62">
        <v>131.06</v>
      </c>
      <c r="D184" s="12">
        <f t="shared" si="4"/>
        <v>28.8332</v>
      </c>
      <c r="E184" s="13">
        <f t="shared" si="5"/>
        <v>102.2268</v>
      </c>
      <c r="F184" s="3" t="s">
        <v>32</v>
      </c>
      <c r="G184" s="14">
        <v>5480</v>
      </c>
      <c r="H184" s="63">
        <v>718208.8</v>
      </c>
      <c r="I184" s="5">
        <v>2023166</v>
      </c>
      <c r="J184" s="28"/>
      <c r="K184" s="1"/>
      <c r="L184" s="1"/>
      <c r="M184" s="1"/>
    </row>
    <row r="185" customFormat="1" ht="16" customHeight="1" spans="1:13">
      <c r="A185" s="5">
        <v>7</v>
      </c>
      <c r="B185" s="5">
        <v>1101</v>
      </c>
      <c r="C185" s="62">
        <v>131.06</v>
      </c>
      <c r="D185" s="12">
        <f t="shared" si="4"/>
        <v>28.8332</v>
      </c>
      <c r="E185" s="13">
        <f t="shared" si="5"/>
        <v>102.2268</v>
      </c>
      <c r="F185" s="3" t="s">
        <v>32</v>
      </c>
      <c r="G185" s="14">
        <v>5533.33740271631</v>
      </c>
      <c r="H185" s="63">
        <v>725199.2</v>
      </c>
      <c r="I185" s="5">
        <v>2023166</v>
      </c>
      <c r="J185" s="28"/>
      <c r="K185" s="1"/>
      <c r="L185" s="1"/>
      <c r="M185" s="1"/>
    </row>
    <row r="186" customFormat="1" ht="16" customHeight="1" spans="1:13">
      <c r="A186" s="5">
        <v>7</v>
      </c>
      <c r="B186" s="5">
        <v>1001</v>
      </c>
      <c r="C186" s="62">
        <v>131.06</v>
      </c>
      <c r="D186" s="12">
        <f t="shared" si="4"/>
        <v>28.8332</v>
      </c>
      <c r="E186" s="13">
        <f t="shared" si="5"/>
        <v>102.2268</v>
      </c>
      <c r="F186" s="3" t="s">
        <v>32</v>
      </c>
      <c r="G186" s="14">
        <v>5000</v>
      </c>
      <c r="H186" s="63">
        <v>620000</v>
      </c>
      <c r="I186" s="5">
        <v>2023166</v>
      </c>
      <c r="J186" s="28"/>
      <c r="K186" s="1"/>
      <c r="L186" s="1"/>
      <c r="M186" s="1"/>
    </row>
    <row r="187" customFormat="1" ht="16" customHeight="1" spans="1:13">
      <c r="A187" s="5">
        <v>7</v>
      </c>
      <c r="B187" s="5">
        <v>801</v>
      </c>
      <c r="C187" s="62">
        <v>131.06</v>
      </c>
      <c r="D187" s="12">
        <f t="shared" si="4"/>
        <v>28.8332</v>
      </c>
      <c r="E187" s="13">
        <f t="shared" si="5"/>
        <v>102.2268</v>
      </c>
      <c r="F187" s="3" t="s">
        <v>32</v>
      </c>
      <c r="G187" s="14">
        <v>5480</v>
      </c>
      <c r="H187" s="63">
        <v>718208.8</v>
      </c>
      <c r="I187" s="5">
        <v>2023166</v>
      </c>
      <c r="J187" s="28"/>
      <c r="K187" s="1"/>
      <c r="L187" s="1"/>
      <c r="M187" s="1"/>
    </row>
    <row r="188" customFormat="1" ht="16" customHeight="1" spans="1:13">
      <c r="A188" s="5">
        <v>7</v>
      </c>
      <c r="B188" s="5">
        <v>501</v>
      </c>
      <c r="C188" s="62">
        <v>131.06</v>
      </c>
      <c r="D188" s="12">
        <f t="shared" si="4"/>
        <v>28.8332</v>
      </c>
      <c r="E188" s="13">
        <f t="shared" si="5"/>
        <v>102.2268</v>
      </c>
      <c r="F188" s="3" t="s">
        <v>32</v>
      </c>
      <c r="G188" s="14">
        <v>5426.66259728369</v>
      </c>
      <c r="H188" s="63">
        <v>711218.4</v>
      </c>
      <c r="I188" s="5">
        <v>2023166</v>
      </c>
      <c r="J188" s="28"/>
      <c r="K188" s="1"/>
      <c r="L188" s="1"/>
      <c r="M188" s="1"/>
    </row>
    <row r="189" customFormat="1" ht="16" customHeight="1" spans="1:13">
      <c r="A189" s="5">
        <v>7</v>
      </c>
      <c r="B189" s="5">
        <v>401</v>
      </c>
      <c r="C189" s="62">
        <v>131.06</v>
      </c>
      <c r="D189" s="12">
        <f t="shared" si="4"/>
        <v>28.8332</v>
      </c>
      <c r="E189" s="13">
        <f t="shared" si="5"/>
        <v>102.2268</v>
      </c>
      <c r="F189" s="3" t="s">
        <v>32</v>
      </c>
      <c r="G189" s="14">
        <v>5293.33129864184</v>
      </c>
      <c r="H189" s="63">
        <v>693744</v>
      </c>
      <c r="I189" s="5">
        <v>2023166</v>
      </c>
      <c r="J189" s="28"/>
      <c r="K189" s="1"/>
      <c r="L189" s="1"/>
      <c r="M189" s="1"/>
    </row>
    <row r="190" customFormat="1" ht="16" customHeight="1" spans="1:13">
      <c r="A190" s="5">
        <v>9</v>
      </c>
      <c r="B190" s="5">
        <v>1604</v>
      </c>
      <c r="C190" s="62">
        <v>127.31</v>
      </c>
      <c r="D190" s="12">
        <f t="shared" si="4"/>
        <v>28.0082</v>
      </c>
      <c r="E190" s="13">
        <f t="shared" si="5"/>
        <v>99.3018</v>
      </c>
      <c r="F190" s="3" t="s">
        <v>32</v>
      </c>
      <c r="G190" s="14">
        <v>5487.2237059147</v>
      </c>
      <c r="H190" s="63">
        <v>698578.45</v>
      </c>
      <c r="I190" s="5">
        <v>2023166</v>
      </c>
      <c r="J190" s="28"/>
      <c r="K190" s="1"/>
      <c r="L190" s="1"/>
      <c r="M190" s="1"/>
    </row>
    <row r="191" customFormat="1" ht="16" customHeight="1" spans="1:13">
      <c r="A191" s="5">
        <v>9</v>
      </c>
      <c r="B191" s="5">
        <v>1404</v>
      </c>
      <c r="C191" s="62">
        <v>127.31</v>
      </c>
      <c r="D191" s="12">
        <f t="shared" si="4"/>
        <v>28.0082</v>
      </c>
      <c r="E191" s="13">
        <f t="shared" si="5"/>
        <v>99.3018</v>
      </c>
      <c r="F191" s="3" t="s">
        <v>32</v>
      </c>
      <c r="G191" s="14">
        <v>5355</v>
      </c>
      <c r="H191" s="63">
        <v>681745.05</v>
      </c>
      <c r="I191" s="5">
        <v>2023166</v>
      </c>
      <c r="J191" s="28"/>
      <c r="K191" s="1"/>
      <c r="L191" s="1"/>
      <c r="M191" s="1"/>
    </row>
    <row r="192" customFormat="1" ht="16" customHeight="1" spans="1:13">
      <c r="A192" s="5">
        <v>9</v>
      </c>
      <c r="B192" s="5">
        <v>1304</v>
      </c>
      <c r="C192" s="62">
        <v>127.31</v>
      </c>
      <c r="D192" s="12">
        <f t="shared" si="4"/>
        <v>28.0082</v>
      </c>
      <c r="E192" s="13">
        <f t="shared" si="5"/>
        <v>99.3018</v>
      </c>
      <c r="F192" s="3" t="s">
        <v>32</v>
      </c>
      <c r="G192" s="14">
        <v>5449.44741182939</v>
      </c>
      <c r="H192" s="63">
        <v>693769.15</v>
      </c>
      <c r="I192" s="5">
        <v>2023166</v>
      </c>
      <c r="J192" s="28"/>
      <c r="K192" s="1"/>
      <c r="L192" s="1"/>
      <c r="M192" s="1"/>
    </row>
    <row r="193" customFormat="1" ht="16" customHeight="1" spans="1:13">
      <c r="A193" s="5">
        <v>9</v>
      </c>
      <c r="B193" s="5">
        <v>1104</v>
      </c>
      <c r="C193" s="62">
        <v>127.31</v>
      </c>
      <c r="D193" s="12">
        <f t="shared" si="4"/>
        <v>28.0082</v>
      </c>
      <c r="E193" s="13">
        <f t="shared" si="5"/>
        <v>99.3018</v>
      </c>
      <c r="F193" s="3" t="s">
        <v>32</v>
      </c>
      <c r="G193" s="14">
        <v>5411.66444112795</v>
      </c>
      <c r="H193" s="63">
        <v>688959</v>
      </c>
      <c r="I193" s="5">
        <v>2023166</v>
      </c>
      <c r="J193" s="28"/>
      <c r="K193" s="1"/>
      <c r="L193" s="1"/>
      <c r="M193" s="1"/>
    </row>
    <row r="194" customFormat="1" ht="16" customHeight="1" spans="1:13">
      <c r="A194" s="5">
        <v>9</v>
      </c>
      <c r="B194" s="5">
        <v>804</v>
      </c>
      <c r="C194" s="62">
        <v>127.31</v>
      </c>
      <c r="D194" s="12">
        <f t="shared" si="4"/>
        <v>28.0082</v>
      </c>
      <c r="E194" s="13">
        <f t="shared" si="5"/>
        <v>99.3018</v>
      </c>
      <c r="F194" s="3" t="s">
        <v>32</v>
      </c>
      <c r="G194" s="14">
        <v>5355</v>
      </c>
      <c r="H194" s="63">
        <v>681745.05</v>
      </c>
      <c r="I194" s="5">
        <v>2023166</v>
      </c>
      <c r="J194" s="28"/>
      <c r="K194" s="1"/>
      <c r="L194" s="1"/>
      <c r="M194" s="1"/>
    </row>
    <row r="195" customFormat="1" ht="16" customHeight="1" spans="1:13">
      <c r="A195" s="5">
        <v>9</v>
      </c>
      <c r="B195" s="5">
        <v>704</v>
      </c>
      <c r="C195" s="62">
        <v>127.31</v>
      </c>
      <c r="D195" s="12">
        <f t="shared" si="4"/>
        <v>28.0082</v>
      </c>
      <c r="E195" s="13">
        <f t="shared" si="5"/>
        <v>99.3018</v>
      </c>
      <c r="F195" s="3" t="s">
        <v>32</v>
      </c>
      <c r="G195" s="14">
        <v>5336.11185295735</v>
      </c>
      <c r="H195" s="63">
        <v>679340.4</v>
      </c>
      <c r="I195" s="5">
        <v>2023166</v>
      </c>
      <c r="J195" s="28"/>
      <c r="K195" s="1"/>
      <c r="L195" s="1"/>
      <c r="M195" s="1"/>
    </row>
    <row r="196" customFormat="1" ht="16" customHeight="1" spans="1:13">
      <c r="A196" s="5">
        <v>9</v>
      </c>
      <c r="B196" s="5">
        <v>604</v>
      </c>
      <c r="C196" s="62">
        <v>127.31</v>
      </c>
      <c r="D196" s="12">
        <f t="shared" si="4"/>
        <v>28.0082</v>
      </c>
      <c r="E196" s="13">
        <f t="shared" si="5"/>
        <v>99.3018</v>
      </c>
      <c r="F196" s="3" t="s">
        <v>32</v>
      </c>
      <c r="G196" s="14">
        <v>5317.21702929856</v>
      </c>
      <c r="H196" s="63">
        <v>676934.9</v>
      </c>
      <c r="I196" s="5">
        <v>2023166</v>
      </c>
      <c r="J196" s="28"/>
      <c r="K196" s="1"/>
      <c r="L196" s="1"/>
      <c r="M196" s="1"/>
    </row>
    <row r="197" customFormat="1" ht="16" customHeight="1" spans="1:13">
      <c r="A197" s="5">
        <v>9</v>
      </c>
      <c r="B197" s="5">
        <v>504</v>
      </c>
      <c r="C197" s="62">
        <v>127.31</v>
      </c>
      <c r="D197" s="12">
        <f t="shared" si="4"/>
        <v>28.0082</v>
      </c>
      <c r="E197" s="13">
        <f t="shared" si="5"/>
        <v>99.3018</v>
      </c>
      <c r="F197" s="3" t="s">
        <v>32</v>
      </c>
      <c r="G197" s="14">
        <v>5298.33555887204</v>
      </c>
      <c r="H197" s="63">
        <v>674531.1</v>
      </c>
      <c r="I197" s="5">
        <v>2023166</v>
      </c>
      <c r="J197" s="28"/>
      <c r="K197" s="1"/>
      <c r="L197" s="1"/>
      <c r="M197" s="1"/>
    </row>
    <row r="198" customFormat="1" ht="16" customHeight="1" spans="1:13">
      <c r="A198" s="5">
        <v>9</v>
      </c>
      <c r="B198" s="5">
        <v>404</v>
      </c>
      <c r="C198" s="62">
        <v>127.31</v>
      </c>
      <c r="D198" s="12">
        <f t="shared" si="4"/>
        <v>28.0082</v>
      </c>
      <c r="E198" s="13">
        <f t="shared" si="5"/>
        <v>99.3018</v>
      </c>
      <c r="F198" s="3" t="s">
        <v>32</v>
      </c>
      <c r="G198" s="14">
        <v>5156.67111774409</v>
      </c>
      <c r="H198" s="63">
        <v>656495.8</v>
      </c>
      <c r="I198" s="5">
        <v>2023166</v>
      </c>
      <c r="J198" s="28"/>
      <c r="K198" s="1"/>
      <c r="L198" s="1"/>
      <c r="M198" s="1"/>
    </row>
    <row r="199" customFormat="1" ht="16" customHeight="1" spans="1:13">
      <c r="A199" s="5">
        <v>9</v>
      </c>
      <c r="B199" s="5">
        <v>304</v>
      </c>
      <c r="C199" s="62">
        <v>127.31</v>
      </c>
      <c r="D199" s="12">
        <f t="shared" si="4"/>
        <v>28.0082</v>
      </c>
      <c r="E199" s="13">
        <f t="shared" si="5"/>
        <v>99.3018</v>
      </c>
      <c r="F199" s="3" t="s">
        <v>32</v>
      </c>
      <c r="G199" s="14">
        <v>5203.88814704265</v>
      </c>
      <c r="H199" s="63">
        <v>662507</v>
      </c>
      <c r="I199" s="5">
        <v>2023166</v>
      </c>
      <c r="J199" s="28"/>
      <c r="K199" s="1"/>
      <c r="L199" s="1"/>
      <c r="M199" s="1"/>
    </row>
    <row r="200" customFormat="1" ht="16" customHeight="1" spans="1:13">
      <c r="A200" s="5">
        <v>9</v>
      </c>
      <c r="B200" s="5">
        <v>204</v>
      </c>
      <c r="C200" s="62">
        <v>127.31</v>
      </c>
      <c r="D200" s="12">
        <f t="shared" si="4"/>
        <v>28.0082</v>
      </c>
      <c r="E200" s="13">
        <f t="shared" si="5"/>
        <v>99.3018</v>
      </c>
      <c r="F200" s="3" t="s">
        <v>32</v>
      </c>
      <c r="G200" s="14">
        <v>5015</v>
      </c>
      <c r="H200" s="63">
        <v>638459.65</v>
      </c>
      <c r="I200" s="5">
        <v>2023166</v>
      </c>
      <c r="J200" s="28"/>
      <c r="K200" s="1"/>
      <c r="L200" s="1"/>
      <c r="M200" s="1"/>
    </row>
    <row r="201" customFormat="1" ht="16" customHeight="1" spans="1:13">
      <c r="A201" s="5">
        <v>9</v>
      </c>
      <c r="B201" s="5">
        <v>1703</v>
      </c>
      <c r="C201" s="62">
        <v>126.76</v>
      </c>
      <c r="D201" s="12">
        <f t="shared" si="4"/>
        <v>27.8872</v>
      </c>
      <c r="E201" s="13">
        <f t="shared" si="5"/>
        <v>98.8728</v>
      </c>
      <c r="F201" s="3" t="s">
        <v>32</v>
      </c>
      <c r="G201" s="14">
        <v>5430.55853581571</v>
      </c>
      <c r="H201" s="63">
        <v>688377.6</v>
      </c>
      <c r="I201" s="5">
        <v>2023166</v>
      </c>
      <c r="J201" s="28"/>
      <c r="K201" s="1"/>
      <c r="L201" s="1"/>
      <c r="M201" s="1"/>
    </row>
    <row r="202" customFormat="1" ht="16" customHeight="1" spans="1:13">
      <c r="A202" s="5">
        <v>9</v>
      </c>
      <c r="B202" s="5">
        <v>1603</v>
      </c>
      <c r="C202" s="62">
        <v>126.76</v>
      </c>
      <c r="D202" s="12">
        <f t="shared" si="4"/>
        <v>27.8872</v>
      </c>
      <c r="E202" s="13">
        <f t="shared" si="5"/>
        <v>98.8728</v>
      </c>
      <c r="F202" s="3" t="s">
        <v>32</v>
      </c>
      <c r="G202" s="14">
        <v>5411.66890186179</v>
      </c>
      <c r="H202" s="63">
        <v>685983.15</v>
      </c>
      <c r="I202" s="5">
        <v>2023166</v>
      </c>
      <c r="J202" s="28"/>
      <c r="K202" s="1"/>
      <c r="L202" s="1"/>
      <c r="M202" s="1"/>
    </row>
    <row r="203" customFormat="1" ht="16" customHeight="1" spans="1:13">
      <c r="A203" s="5">
        <v>9</v>
      </c>
      <c r="B203" s="5">
        <v>1503</v>
      </c>
      <c r="C203" s="62">
        <v>126.76</v>
      </c>
      <c r="D203" s="12">
        <f t="shared" si="4"/>
        <v>27.8872</v>
      </c>
      <c r="E203" s="13">
        <f t="shared" si="5"/>
        <v>98.8728</v>
      </c>
      <c r="F203" s="3" t="s">
        <v>32</v>
      </c>
      <c r="G203" s="14">
        <v>5392.77926790786</v>
      </c>
      <c r="H203" s="63">
        <v>683588.7</v>
      </c>
      <c r="I203" s="5">
        <v>2023166</v>
      </c>
      <c r="J203" s="28"/>
      <c r="K203" s="1"/>
      <c r="L203" s="1"/>
      <c r="M203" s="1"/>
    </row>
    <row r="204" customFormat="1" ht="16" customHeight="1" spans="1:13">
      <c r="A204" s="5">
        <v>9</v>
      </c>
      <c r="B204" s="5">
        <v>1403</v>
      </c>
      <c r="C204" s="62">
        <v>126.76</v>
      </c>
      <c r="D204" s="12">
        <f t="shared" si="4"/>
        <v>27.8872</v>
      </c>
      <c r="E204" s="13">
        <f t="shared" si="5"/>
        <v>98.8728</v>
      </c>
      <c r="F204" s="3" t="s">
        <v>32</v>
      </c>
      <c r="G204" s="14">
        <v>5279.44146418428</v>
      </c>
      <c r="H204" s="63">
        <v>669222</v>
      </c>
      <c r="I204" s="5">
        <v>2023166</v>
      </c>
      <c r="J204" s="28"/>
      <c r="K204" s="1"/>
      <c r="L204" s="1"/>
      <c r="M204" s="1"/>
    </row>
    <row r="205" customFormat="1" ht="16" customHeight="1" spans="1:13">
      <c r="A205" s="5">
        <v>9</v>
      </c>
      <c r="B205" s="5">
        <v>1303</v>
      </c>
      <c r="C205" s="62">
        <v>126.76</v>
      </c>
      <c r="D205" s="12">
        <f t="shared" si="4"/>
        <v>27.8872</v>
      </c>
      <c r="E205" s="13">
        <f t="shared" si="5"/>
        <v>98.8728</v>
      </c>
      <c r="F205" s="3" t="s">
        <v>32</v>
      </c>
      <c r="G205" s="14">
        <v>5373.88292836857</v>
      </c>
      <c r="H205" s="63">
        <v>681193.4</v>
      </c>
      <c r="I205" s="5">
        <v>2023166</v>
      </c>
      <c r="J205" s="28"/>
      <c r="K205" s="1"/>
      <c r="L205" s="1"/>
      <c r="M205" s="1"/>
    </row>
    <row r="206" customFormat="1" ht="16" customHeight="1" spans="1:13">
      <c r="A206" s="5">
        <v>9</v>
      </c>
      <c r="B206" s="5">
        <v>1203</v>
      </c>
      <c r="C206" s="62">
        <v>126.76</v>
      </c>
      <c r="D206" s="12">
        <f t="shared" si="4"/>
        <v>27.8872</v>
      </c>
      <c r="E206" s="13">
        <f t="shared" si="5"/>
        <v>98.8728</v>
      </c>
      <c r="F206" s="3" t="s">
        <v>32</v>
      </c>
      <c r="G206" s="14">
        <v>5355</v>
      </c>
      <c r="H206" s="63">
        <v>678799.8</v>
      </c>
      <c r="I206" s="5">
        <v>2023166</v>
      </c>
      <c r="J206" s="28"/>
      <c r="K206" s="1"/>
      <c r="L206" s="1"/>
      <c r="M206" s="1"/>
    </row>
    <row r="207" customFormat="1" ht="16" customHeight="1" spans="1:13">
      <c r="A207" s="5">
        <v>9</v>
      </c>
      <c r="B207" s="5">
        <v>1103</v>
      </c>
      <c r="C207" s="62">
        <v>126.76</v>
      </c>
      <c r="D207" s="12">
        <f t="shared" si="4"/>
        <v>27.8872</v>
      </c>
      <c r="E207" s="13">
        <f t="shared" si="5"/>
        <v>98.8728</v>
      </c>
      <c r="F207" s="3" t="s">
        <v>32</v>
      </c>
      <c r="G207" s="14">
        <v>5336.11036604607</v>
      </c>
      <c r="H207" s="63">
        <v>676405.35</v>
      </c>
      <c r="I207" s="5">
        <v>2023166</v>
      </c>
      <c r="J207" s="28"/>
      <c r="K207" s="1"/>
      <c r="L207" s="1"/>
      <c r="M207" s="1"/>
    </row>
    <row r="208" customFormat="1" ht="16" customHeight="1" spans="1:13">
      <c r="A208" s="5">
        <v>9</v>
      </c>
      <c r="B208" s="5">
        <v>903</v>
      </c>
      <c r="C208" s="62">
        <v>126.76</v>
      </c>
      <c r="D208" s="12">
        <f t="shared" si="4"/>
        <v>27.8872</v>
      </c>
      <c r="E208" s="13">
        <f t="shared" si="5"/>
        <v>98.8728</v>
      </c>
      <c r="F208" s="3" t="s">
        <v>32</v>
      </c>
      <c r="G208" s="14">
        <v>5298.33780372357</v>
      </c>
      <c r="H208" s="63">
        <v>671617.3</v>
      </c>
      <c r="I208" s="5">
        <v>2023166</v>
      </c>
      <c r="J208" s="28"/>
      <c r="K208" s="1"/>
      <c r="L208" s="1"/>
      <c r="M208" s="1"/>
    </row>
    <row r="209" customFormat="1" ht="16" customHeight="1" spans="1:13">
      <c r="A209" s="5">
        <v>9</v>
      </c>
      <c r="B209" s="5">
        <v>803</v>
      </c>
      <c r="C209" s="62">
        <v>126.76</v>
      </c>
      <c r="D209" s="12">
        <f t="shared" si="4"/>
        <v>27.8872</v>
      </c>
      <c r="E209" s="13">
        <f t="shared" si="5"/>
        <v>98.8728</v>
      </c>
      <c r="F209" s="3" t="s">
        <v>32</v>
      </c>
      <c r="G209" s="14">
        <v>5279.44146418428</v>
      </c>
      <c r="H209" s="63">
        <v>669222</v>
      </c>
      <c r="I209" s="5">
        <v>2023166</v>
      </c>
      <c r="J209" s="28"/>
      <c r="K209" s="1"/>
      <c r="L209" s="1"/>
      <c r="M209" s="1"/>
    </row>
    <row r="210" customFormat="1" ht="16" customHeight="1" spans="1:13">
      <c r="A210" s="5">
        <v>9</v>
      </c>
      <c r="B210" s="5">
        <v>703</v>
      </c>
      <c r="C210" s="62">
        <v>126.76</v>
      </c>
      <c r="D210" s="12">
        <f t="shared" si="4"/>
        <v>27.8872</v>
      </c>
      <c r="E210" s="13">
        <f t="shared" si="5"/>
        <v>98.8728</v>
      </c>
      <c r="F210" s="3" t="s">
        <v>32</v>
      </c>
      <c r="G210" s="14">
        <v>5260.55183023036</v>
      </c>
      <c r="H210" s="63">
        <v>666827.55</v>
      </c>
      <c r="I210" s="5">
        <v>2023166</v>
      </c>
      <c r="J210" s="28"/>
      <c r="K210" s="1"/>
      <c r="L210" s="1"/>
      <c r="M210" s="1"/>
    </row>
    <row r="211" customFormat="1" ht="16" customHeight="1" spans="1:13">
      <c r="A211" s="5">
        <v>9</v>
      </c>
      <c r="B211" s="5">
        <v>603</v>
      </c>
      <c r="C211" s="62">
        <v>126.76</v>
      </c>
      <c r="D211" s="12">
        <f t="shared" si="4"/>
        <v>27.8872</v>
      </c>
      <c r="E211" s="13">
        <f t="shared" si="5"/>
        <v>98.8728</v>
      </c>
      <c r="F211" s="3" t="s">
        <v>32</v>
      </c>
      <c r="G211" s="14">
        <v>5241.66890186179</v>
      </c>
      <c r="H211" s="63">
        <v>664433.95</v>
      </c>
      <c r="I211" s="5">
        <v>2023166</v>
      </c>
      <c r="J211" s="28"/>
      <c r="K211" s="1"/>
      <c r="L211" s="1"/>
      <c r="M211" s="1"/>
    </row>
    <row r="212" customFormat="1" ht="16" customHeight="1" spans="1:13">
      <c r="A212" s="5">
        <v>9</v>
      </c>
      <c r="B212" s="5">
        <v>503</v>
      </c>
      <c r="C212" s="62">
        <v>126.76</v>
      </c>
      <c r="D212" s="12">
        <f t="shared" si="4"/>
        <v>27.8872</v>
      </c>
      <c r="E212" s="13">
        <f t="shared" si="5"/>
        <v>98.8728</v>
      </c>
      <c r="F212" s="3" t="s">
        <v>32</v>
      </c>
      <c r="G212" s="14">
        <v>5222.77926790786</v>
      </c>
      <c r="H212" s="63">
        <v>662039.5</v>
      </c>
      <c r="I212" s="5">
        <v>2023166</v>
      </c>
      <c r="J212" s="28"/>
      <c r="K212" s="1"/>
      <c r="L212" s="1"/>
      <c r="M212" s="1"/>
    </row>
    <row r="213" customFormat="1" ht="16" customHeight="1" spans="1:13">
      <c r="A213" s="5">
        <v>9</v>
      </c>
      <c r="B213" s="5">
        <v>403</v>
      </c>
      <c r="C213" s="62">
        <v>126.76</v>
      </c>
      <c r="D213" s="12">
        <f t="shared" si="4"/>
        <v>27.8872</v>
      </c>
      <c r="E213" s="13">
        <f t="shared" si="5"/>
        <v>98.8728</v>
      </c>
      <c r="F213" s="3" t="s">
        <v>32</v>
      </c>
      <c r="G213" s="14">
        <v>5081.11036604607</v>
      </c>
      <c r="H213" s="63">
        <v>644081.55</v>
      </c>
      <c r="I213" s="5">
        <v>2023166</v>
      </c>
      <c r="J213" s="28"/>
      <c r="K213" s="1"/>
      <c r="L213" s="1"/>
      <c r="M213" s="1"/>
    </row>
    <row r="214" customFormat="1" ht="16" customHeight="1" spans="1:13">
      <c r="A214" s="5">
        <v>9</v>
      </c>
      <c r="B214" s="5">
        <v>203</v>
      </c>
      <c r="C214" s="62">
        <v>126.76</v>
      </c>
      <c r="D214" s="12">
        <f t="shared" si="4"/>
        <v>27.8872</v>
      </c>
      <c r="E214" s="13">
        <f t="shared" si="5"/>
        <v>98.8728</v>
      </c>
      <c r="F214" s="3" t="s">
        <v>32</v>
      </c>
      <c r="G214" s="14">
        <v>4939.44816976964</v>
      </c>
      <c r="H214" s="63">
        <v>626124.45</v>
      </c>
      <c r="I214" s="5">
        <v>2023166</v>
      </c>
      <c r="J214" s="28"/>
      <c r="K214" s="1"/>
      <c r="L214" s="1"/>
      <c r="M214" s="1"/>
    </row>
    <row r="215" customFormat="1" ht="16" customHeight="1" spans="1:13">
      <c r="A215" s="5">
        <v>9</v>
      </c>
      <c r="B215" s="5">
        <v>1702</v>
      </c>
      <c r="C215" s="62">
        <v>126.76</v>
      </c>
      <c r="D215" s="12">
        <f t="shared" si="4"/>
        <v>27.8872</v>
      </c>
      <c r="E215" s="13">
        <f t="shared" si="5"/>
        <v>98.8728</v>
      </c>
      <c r="F215" s="3" t="s">
        <v>32</v>
      </c>
      <c r="G215" s="14">
        <v>5430.55853581571</v>
      </c>
      <c r="H215" s="63">
        <v>688377.6</v>
      </c>
      <c r="I215" s="5">
        <v>2023166</v>
      </c>
      <c r="J215" s="28"/>
      <c r="K215" s="1"/>
      <c r="L215" s="1"/>
      <c r="M215" s="1"/>
    </row>
    <row r="216" customFormat="1" ht="16" customHeight="1" spans="1:13">
      <c r="A216" s="5">
        <v>9</v>
      </c>
      <c r="B216" s="5">
        <v>1602</v>
      </c>
      <c r="C216" s="62">
        <v>126.76</v>
      </c>
      <c r="D216" s="12">
        <f t="shared" ref="D216:D242" si="6">C216*0.22</f>
        <v>27.8872</v>
      </c>
      <c r="E216" s="13">
        <f t="shared" ref="E216:E242" si="7">C216-D216</f>
        <v>98.8728</v>
      </c>
      <c r="F216" s="3" t="s">
        <v>32</v>
      </c>
      <c r="G216" s="14">
        <v>5411.66890186179</v>
      </c>
      <c r="H216" s="63">
        <v>685983.15</v>
      </c>
      <c r="I216" s="5">
        <v>2023166</v>
      </c>
      <c r="J216" s="28"/>
      <c r="K216" s="1"/>
      <c r="L216" s="1"/>
      <c r="M216" s="1"/>
    </row>
    <row r="217" customFormat="1" ht="16" customHeight="1" spans="1:13">
      <c r="A217" s="5">
        <v>9</v>
      </c>
      <c r="B217" s="5">
        <v>1502</v>
      </c>
      <c r="C217" s="62">
        <v>126.76</v>
      </c>
      <c r="D217" s="12">
        <f t="shared" si="6"/>
        <v>27.8872</v>
      </c>
      <c r="E217" s="13">
        <f t="shared" si="7"/>
        <v>98.8728</v>
      </c>
      <c r="F217" s="3" t="s">
        <v>32</v>
      </c>
      <c r="G217" s="14">
        <v>5392.77926790786</v>
      </c>
      <c r="H217" s="63">
        <v>683588.7</v>
      </c>
      <c r="I217" s="5">
        <v>2023166</v>
      </c>
      <c r="J217" s="28"/>
      <c r="K217" s="1"/>
      <c r="L217" s="1"/>
      <c r="M217" s="1"/>
    </row>
    <row r="218" customFormat="1" ht="16" customHeight="1" spans="1:13">
      <c r="A218" s="5">
        <v>9</v>
      </c>
      <c r="B218" s="5">
        <v>1402</v>
      </c>
      <c r="C218" s="62">
        <v>126.76</v>
      </c>
      <c r="D218" s="12">
        <f t="shared" si="6"/>
        <v>27.8872</v>
      </c>
      <c r="E218" s="13">
        <f t="shared" si="7"/>
        <v>98.8728</v>
      </c>
      <c r="F218" s="3" t="s">
        <v>32</v>
      </c>
      <c r="G218" s="14">
        <v>5279.44146418428</v>
      </c>
      <c r="H218" s="63">
        <v>669222</v>
      </c>
      <c r="I218" s="5">
        <v>2023166</v>
      </c>
      <c r="J218" s="28"/>
      <c r="K218" s="1"/>
      <c r="L218" s="1"/>
      <c r="M218" s="1"/>
    </row>
    <row r="219" customFormat="1" ht="16" customHeight="1" spans="1:13">
      <c r="A219" s="5">
        <v>9</v>
      </c>
      <c r="B219" s="5">
        <v>1302</v>
      </c>
      <c r="C219" s="62">
        <v>126.76</v>
      </c>
      <c r="D219" s="12">
        <f t="shared" si="6"/>
        <v>27.8872</v>
      </c>
      <c r="E219" s="13">
        <f t="shared" si="7"/>
        <v>98.8728</v>
      </c>
      <c r="F219" s="3" t="s">
        <v>32</v>
      </c>
      <c r="G219" s="14">
        <v>5373.88292836857</v>
      </c>
      <c r="H219" s="63">
        <v>681193.4</v>
      </c>
      <c r="I219" s="5">
        <v>2023166</v>
      </c>
      <c r="J219" s="28"/>
      <c r="K219" s="1"/>
      <c r="L219" s="1"/>
      <c r="M219" s="1"/>
    </row>
    <row r="220" customFormat="1" ht="16" customHeight="1" spans="1:13">
      <c r="A220" s="5">
        <v>9</v>
      </c>
      <c r="B220" s="5">
        <v>1202</v>
      </c>
      <c r="C220" s="62">
        <v>126.76</v>
      </c>
      <c r="D220" s="12">
        <f t="shared" si="6"/>
        <v>27.8872</v>
      </c>
      <c r="E220" s="13">
        <f t="shared" si="7"/>
        <v>98.8728</v>
      </c>
      <c r="F220" s="3" t="s">
        <v>32</v>
      </c>
      <c r="G220" s="14">
        <v>5355</v>
      </c>
      <c r="H220" s="63">
        <v>678799.8</v>
      </c>
      <c r="I220" s="5">
        <v>2023166</v>
      </c>
      <c r="J220" s="28"/>
      <c r="K220" s="1"/>
      <c r="L220" s="1"/>
      <c r="M220" s="1"/>
    </row>
    <row r="221" customFormat="1" ht="16" customHeight="1" spans="1:13">
      <c r="A221" s="5">
        <v>9</v>
      </c>
      <c r="B221" s="5">
        <v>1102</v>
      </c>
      <c r="C221" s="62">
        <v>126.76</v>
      </c>
      <c r="D221" s="12">
        <f t="shared" si="6"/>
        <v>27.8872</v>
      </c>
      <c r="E221" s="13">
        <f t="shared" si="7"/>
        <v>98.8728</v>
      </c>
      <c r="F221" s="3" t="s">
        <v>32</v>
      </c>
      <c r="G221" s="14">
        <v>5336.11036604607</v>
      </c>
      <c r="H221" s="63">
        <v>676405.35</v>
      </c>
      <c r="I221" s="5">
        <v>2023166</v>
      </c>
      <c r="J221" s="28"/>
      <c r="K221" s="1"/>
      <c r="L221" s="1"/>
      <c r="M221" s="1"/>
    </row>
    <row r="222" customFormat="1" ht="16" customHeight="1" spans="1:13">
      <c r="A222" s="5">
        <v>9</v>
      </c>
      <c r="B222" s="5">
        <v>1002</v>
      </c>
      <c r="C222" s="62">
        <v>126.76</v>
      </c>
      <c r="D222" s="12">
        <f t="shared" si="6"/>
        <v>27.8872</v>
      </c>
      <c r="E222" s="13">
        <f t="shared" si="7"/>
        <v>98.8728</v>
      </c>
      <c r="F222" s="3" t="s">
        <v>32</v>
      </c>
      <c r="G222" s="14">
        <v>5317.22073209214</v>
      </c>
      <c r="H222" s="63">
        <v>674010.9</v>
      </c>
      <c r="I222" s="5">
        <v>2023166</v>
      </c>
      <c r="J222" s="28"/>
      <c r="K222" s="1"/>
      <c r="L222" s="1"/>
      <c r="M222" s="1"/>
    </row>
    <row r="223" customFormat="1" ht="16" customHeight="1" spans="1:13">
      <c r="A223" s="5">
        <v>9</v>
      </c>
      <c r="B223" s="5">
        <v>902</v>
      </c>
      <c r="C223" s="62">
        <v>126.76</v>
      </c>
      <c r="D223" s="12">
        <f t="shared" si="6"/>
        <v>27.8872</v>
      </c>
      <c r="E223" s="13">
        <f t="shared" si="7"/>
        <v>98.8728</v>
      </c>
      <c r="F223" s="3" t="s">
        <v>32</v>
      </c>
      <c r="G223" s="14">
        <v>5298.33780372357</v>
      </c>
      <c r="H223" s="63">
        <v>671617.3</v>
      </c>
      <c r="I223" s="5">
        <v>2023166</v>
      </c>
      <c r="J223" s="28"/>
      <c r="K223" s="1"/>
      <c r="L223" s="1"/>
      <c r="M223" s="1"/>
    </row>
    <row r="224" customFormat="1" ht="16" customHeight="1" spans="1:13">
      <c r="A224" s="5">
        <v>9</v>
      </c>
      <c r="B224" s="5">
        <v>802</v>
      </c>
      <c r="C224" s="62">
        <v>126.76</v>
      </c>
      <c r="D224" s="12">
        <f t="shared" si="6"/>
        <v>27.8872</v>
      </c>
      <c r="E224" s="13">
        <f t="shared" si="7"/>
        <v>98.8728</v>
      </c>
      <c r="F224" s="3" t="s">
        <v>32</v>
      </c>
      <c r="G224" s="14">
        <v>5279.44146418428</v>
      </c>
      <c r="H224" s="63">
        <v>669222</v>
      </c>
      <c r="I224" s="5">
        <v>2023166</v>
      </c>
      <c r="J224" s="28"/>
      <c r="K224" s="1"/>
      <c r="L224" s="1"/>
      <c r="M224" s="1"/>
    </row>
    <row r="225" customFormat="1" ht="16" customHeight="1" spans="1:13">
      <c r="A225" s="5">
        <v>9</v>
      </c>
      <c r="B225" s="5">
        <v>702</v>
      </c>
      <c r="C225" s="62">
        <v>126.76</v>
      </c>
      <c r="D225" s="12">
        <f t="shared" si="6"/>
        <v>27.8872</v>
      </c>
      <c r="E225" s="13">
        <f t="shared" si="7"/>
        <v>98.8728</v>
      </c>
      <c r="F225" s="3" t="s">
        <v>32</v>
      </c>
      <c r="G225" s="14">
        <v>5260.55183023036</v>
      </c>
      <c r="H225" s="63">
        <v>666827.55</v>
      </c>
      <c r="I225" s="5">
        <v>2023166</v>
      </c>
      <c r="J225" s="28"/>
      <c r="K225" s="1"/>
      <c r="L225" s="1"/>
      <c r="M225" s="1"/>
    </row>
    <row r="226" customFormat="1" ht="16" customHeight="1" spans="1:13">
      <c r="A226" s="5">
        <v>9</v>
      </c>
      <c r="B226" s="5">
        <v>602</v>
      </c>
      <c r="C226" s="62">
        <v>126.76</v>
      </c>
      <c r="D226" s="12">
        <f t="shared" si="6"/>
        <v>27.8872</v>
      </c>
      <c r="E226" s="13">
        <f t="shared" si="7"/>
        <v>98.8728</v>
      </c>
      <c r="F226" s="3" t="s">
        <v>32</v>
      </c>
      <c r="G226" s="14">
        <v>5241.66890186179</v>
      </c>
      <c r="H226" s="63">
        <v>664433.95</v>
      </c>
      <c r="I226" s="5">
        <v>2023166</v>
      </c>
      <c r="J226" s="28"/>
      <c r="K226" s="1"/>
      <c r="L226" s="1"/>
      <c r="M226" s="1"/>
    </row>
    <row r="227" customFormat="1" ht="16" customHeight="1" spans="1:13">
      <c r="A227" s="5">
        <v>9</v>
      </c>
      <c r="B227" s="5">
        <v>502</v>
      </c>
      <c r="C227" s="62">
        <v>126.76</v>
      </c>
      <c r="D227" s="12">
        <f t="shared" si="6"/>
        <v>27.8872</v>
      </c>
      <c r="E227" s="13">
        <f t="shared" si="7"/>
        <v>98.8728</v>
      </c>
      <c r="F227" s="3" t="s">
        <v>32</v>
      </c>
      <c r="G227" s="14">
        <v>5222.77926790786</v>
      </c>
      <c r="H227" s="63">
        <v>662039.5</v>
      </c>
      <c r="I227" s="5">
        <v>2023166</v>
      </c>
      <c r="J227" s="28"/>
      <c r="K227" s="1"/>
      <c r="L227" s="1"/>
      <c r="M227" s="1"/>
    </row>
    <row r="228" customFormat="1" ht="16" customHeight="1" spans="1:13">
      <c r="A228" s="5">
        <v>9</v>
      </c>
      <c r="B228" s="5">
        <v>402</v>
      </c>
      <c r="C228" s="62">
        <v>126.76</v>
      </c>
      <c r="D228" s="12">
        <f t="shared" si="6"/>
        <v>27.8872</v>
      </c>
      <c r="E228" s="13">
        <f t="shared" si="7"/>
        <v>98.8728</v>
      </c>
      <c r="F228" s="3" t="s">
        <v>32</v>
      </c>
      <c r="G228" s="14">
        <v>5081.11036604607</v>
      </c>
      <c r="H228" s="63">
        <v>644081.55</v>
      </c>
      <c r="I228" s="5">
        <v>2023166</v>
      </c>
      <c r="J228" s="28"/>
      <c r="K228" s="1"/>
      <c r="L228" s="1"/>
      <c r="M228" s="1"/>
    </row>
    <row r="229" customFormat="1" ht="16" customHeight="1" spans="1:13">
      <c r="A229" s="5">
        <v>9</v>
      </c>
      <c r="B229" s="5">
        <v>1701</v>
      </c>
      <c r="C229" s="62">
        <v>127.31</v>
      </c>
      <c r="D229" s="12">
        <f t="shared" si="6"/>
        <v>28.0082</v>
      </c>
      <c r="E229" s="13">
        <f t="shared" si="7"/>
        <v>99.3018</v>
      </c>
      <c r="F229" s="3" t="s">
        <v>32</v>
      </c>
      <c r="G229" s="14">
        <v>5572.2237059147</v>
      </c>
      <c r="H229" s="63">
        <v>709399.8</v>
      </c>
      <c r="I229" s="5">
        <v>2023166</v>
      </c>
      <c r="J229" s="28"/>
      <c r="K229" s="1"/>
      <c r="L229" s="1"/>
      <c r="M229" s="1"/>
    </row>
    <row r="230" customFormat="1" ht="16" customHeight="1" spans="1:13">
      <c r="A230" s="5">
        <v>9</v>
      </c>
      <c r="B230" s="5">
        <v>1601</v>
      </c>
      <c r="C230" s="62">
        <v>127.31</v>
      </c>
      <c r="D230" s="12">
        <f t="shared" si="6"/>
        <v>28.0082</v>
      </c>
      <c r="E230" s="13">
        <f t="shared" si="7"/>
        <v>99.3018</v>
      </c>
      <c r="F230" s="3" t="s">
        <v>32</v>
      </c>
      <c r="G230" s="14">
        <v>5553.33555887205</v>
      </c>
      <c r="H230" s="63">
        <v>706995.15</v>
      </c>
      <c r="I230" s="5">
        <v>2023166</v>
      </c>
      <c r="J230" s="28"/>
      <c r="K230" s="1"/>
      <c r="L230" s="1"/>
      <c r="M230" s="1"/>
    </row>
    <row r="231" customFormat="1" ht="16" customHeight="1" spans="1:13">
      <c r="A231" s="5">
        <v>9</v>
      </c>
      <c r="B231" s="5">
        <v>1501</v>
      </c>
      <c r="C231" s="62">
        <v>127.31</v>
      </c>
      <c r="D231" s="12">
        <f t="shared" si="6"/>
        <v>28.0082</v>
      </c>
      <c r="E231" s="13">
        <f t="shared" si="7"/>
        <v>99.3018</v>
      </c>
      <c r="F231" s="3" t="s">
        <v>32</v>
      </c>
      <c r="G231" s="14">
        <v>5534.44741182939</v>
      </c>
      <c r="H231" s="63">
        <v>704590.5</v>
      </c>
      <c r="I231" s="5">
        <v>2023166</v>
      </c>
      <c r="J231" s="28"/>
      <c r="K231" s="1"/>
      <c r="L231" s="1"/>
      <c r="M231" s="1"/>
    </row>
    <row r="232" customFormat="1" ht="16" customHeight="1" spans="1:13">
      <c r="A232" s="5">
        <v>9</v>
      </c>
      <c r="B232" s="5">
        <v>1401</v>
      </c>
      <c r="C232" s="62">
        <v>127.31</v>
      </c>
      <c r="D232" s="12">
        <f t="shared" si="6"/>
        <v>28.0082</v>
      </c>
      <c r="E232" s="13">
        <f t="shared" si="7"/>
        <v>99.3018</v>
      </c>
      <c r="F232" s="3" t="s">
        <v>32</v>
      </c>
      <c r="G232" s="14">
        <v>5421.10517634121</v>
      </c>
      <c r="H232" s="63">
        <v>690160.9</v>
      </c>
      <c r="I232" s="5">
        <v>2023166</v>
      </c>
      <c r="J232" s="28"/>
      <c r="K232" s="1"/>
      <c r="L232" s="1"/>
      <c r="M232" s="1"/>
    </row>
    <row r="233" customFormat="1" ht="16" customHeight="1" spans="1:13">
      <c r="A233" s="5">
        <v>9</v>
      </c>
      <c r="B233" s="5">
        <v>1301</v>
      </c>
      <c r="C233" s="62">
        <v>127.31</v>
      </c>
      <c r="D233" s="12">
        <f t="shared" si="6"/>
        <v>28.0082</v>
      </c>
      <c r="E233" s="13">
        <f t="shared" si="7"/>
        <v>99.3018</v>
      </c>
      <c r="F233" s="3" t="s">
        <v>32</v>
      </c>
      <c r="G233" s="14">
        <v>5515.55258817061</v>
      </c>
      <c r="H233" s="63">
        <v>702185</v>
      </c>
      <c r="I233" s="5">
        <v>2023166</v>
      </c>
      <c r="J233" s="28"/>
      <c r="K233" s="1"/>
      <c r="L233" s="1"/>
      <c r="M233" s="1"/>
    </row>
    <row r="234" customFormat="1" ht="16" customHeight="1" spans="1:13">
      <c r="A234" s="5">
        <v>9</v>
      </c>
      <c r="B234" s="5">
        <v>1201</v>
      </c>
      <c r="C234" s="62">
        <v>127.31</v>
      </c>
      <c r="D234" s="12">
        <f t="shared" si="6"/>
        <v>28.0082</v>
      </c>
      <c r="E234" s="13">
        <f t="shared" si="7"/>
        <v>99.3018</v>
      </c>
      <c r="F234" s="3" t="s">
        <v>32</v>
      </c>
      <c r="G234" s="14">
        <v>5496.66444112795</v>
      </c>
      <c r="H234" s="63">
        <v>699780.35</v>
      </c>
      <c r="I234" s="5">
        <v>2023166</v>
      </c>
      <c r="J234" s="28"/>
      <c r="K234" s="1"/>
      <c r="L234" s="1"/>
      <c r="M234" s="1"/>
    </row>
    <row r="235" customFormat="1" ht="16" customHeight="1" spans="1:13">
      <c r="A235" s="5">
        <v>9</v>
      </c>
      <c r="B235" s="5">
        <v>1101</v>
      </c>
      <c r="C235" s="62">
        <v>127.31</v>
      </c>
      <c r="D235" s="12">
        <f t="shared" si="6"/>
        <v>28.0082</v>
      </c>
      <c r="E235" s="13">
        <f t="shared" si="7"/>
        <v>99.3018</v>
      </c>
      <c r="F235" s="3" t="s">
        <v>32</v>
      </c>
      <c r="G235" s="14">
        <v>5477.7762940853</v>
      </c>
      <c r="H235" s="63">
        <v>697375.7</v>
      </c>
      <c r="I235" s="5">
        <v>2023166</v>
      </c>
      <c r="J235" s="28"/>
      <c r="K235" s="1"/>
      <c r="L235" s="1"/>
      <c r="M235" s="1"/>
    </row>
    <row r="236" customFormat="1" ht="16" customHeight="1" spans="1:13">
      <c r="A236" s="5">
        <v>9</v>
      </c>
      <c r="B236" s="5">
        <v>1001</v>
      </c>
      <c r="C236" s="62">
        <v>127.31</v>
      </c>
      <c r="D236" s="12">
        <f t="shared" si="6"/>
        <v>28.0082</v>
      </c>
      <c r="E236" s="13">
        <f t="shared" si="7"/>
        <v>99.3018</v>
      </c>
      <c r="F236" s="3" t="s">
        <v>32</v>
      </c>
      <c r="G236" s="14">
        <v>5458.88814704265</v>
      </c>
      <c r="H236" s="63">
        <v>694971.05</v>
      </c>
      <c r="I236" s="5">
        <v>2023166</v>
      </c>
      <c r="J236" s="28"/>
      <c r="K236" s="1"/>
      <c r="L236" s="1"/>
      <c r="M236" s="1"/>
    </row>
    <row r="237" customFormat="1" ht="16" customHeight="1" spans="1:13">
      <c r="A237" s="5">
        <v>9</v>
      </c>
      <c r="B237" s="5">
        <v>801</v>
      </c>
      <c r="C237" s="62">
        <v>127.31</v>
      </c>
      <c r="D237" s="12">
        <f t="shared" si="6"/>
        <v>28.0082</v>
      </c>
      <c r="E237" s="13">
        <f t="shared" si="7"/>
        <v>99.3018</v>
      </c>
      <c r="F237" s="3" t="s">
        <v>32</v>
      </c>
      <c r="G237" s="14">
        <v>5421.10517634121</v>
      </c>
      <c r="H237" s="63">
        <v>690160.9</v>
      </c>
      <c r="I237" s="5">
        <v>2023166</v>
      </c>
      <c r="J237" s="28"/>
      <c r="K237" s="1"/>
      <c r="L237" s="1"/>
      <c r="M237" s="1"/>
    </row>
    <row r="238" customFormat="1" ht="16" customHeight="1" spans="1:13">
      <c r="A238" s="5">
        <v>9</v>
      </c>
      <c r="B238" s="5">
        <v>701</v>
      </c>
      <c r="C238" s="62">
        <v>127.31</v>
      </c>
      <c r="D238" s="12">
        <f t="shared" si="6"/>
        <v>28.0082</v>
      </c>
      <c r="E238" s="13">
        <f t="shared" si="7"/>
        <v>99.3018</v>
      </c>
      <c r="F238" s="3" t="s">
        <v>32</v>
      </c>
      <c r="G238" s="14">
        <v>5402.2237059147</v>
      </c>
      <c r="H238" s="63">
        <v>687757.1</v>
      </c>
      <c r="I238" s="5">
        <v>2023166</v>
      </c>
      <c r="J238" s="28"/>
      <c r="K238" s="1"/>
      <c r="L238" s="1"/>
      <c r="M238" s="1"/>
    </row>
    <row r="239" customFormat="1" ht="16" customHeight="1" spans="1:13">
      <c r="A239" s="5">
        <v>9</v>
      </c>
      <c r="B239" s="5">
        <v>501</v>
      </c>
      <c r="C239" s="62">
        <v>127.31</v>
      </c>
      <c r="D239" s="12">
        <f t="shared" si="6"/>
        <v>28.0082</v>
      </c>
      <c r="E239" s="13">
        <f t="shared" si="7"/>
        <v>99.3018</v>
      </c>
      <c r="F239" s="3" t="s">
        <v>32</v>
      </c>
      <c r="G239" s="14">
        <v>5364.44741182939</v>
      </c>
      <c r="H239" s="63">
        <v>682947.8</v>
      </c>
      <c r="I239" s="5">
        <v>2023166</v>
      </c>
      <c r="J239" s="28"/>
      <c r="K239" s="1"/>
      <c r="L239" s="1"/>
      <c r="M239" s="1"/>
    </row>
    <row r="240" customFormat="1" ht="16" customHeight="1" spans="1:13">
      <c r="A240" s="5">
        <v>9</v>
      </c>
      <c r="B240" s="5">
        <v>401</v>
      </c>
      <c r="C240" s="62">
        <v>127.31</v>
      </c>
      <c r="D240" s="12">
        <f t="shared" si="6"/>
        <v>28.0082</v>
      </c>
      <c r="E240" s="13">
        <f t="shared" si="7"/>
        <v>99.3018</v>
      </c>
      <c r="F240" s="3" t="s">
        <v>32</v>
      </c>
      <c r="G240" s="14">
        <v>5222.7762940853</v>
      </c>
      <c r="H240" s="63">
        <v>664911.65</v>
      </c>
      <c r="I240" s="5">
        <v>2023166</v>
      </c>
      <c r="J240" s="28"/>
      <c r="K240" s="1"/>
      <c r="L240" s="1"/>
      <c r="M240" s="1"/>
    </row>
    <row r="241" customFormat="1" ht="16" customHeight="1" spans="1:13">
      <c r="A241" s="5">
        <v>9</v>
      </c>
      <c r="B241" s="5">
        <v>301</v>
      </c>
      <c r="C241" s="62">
        <v>127.31</v>
      </c>
      <c r="D241" s="12">
        <f t="shared" si="6"/>
        <v>28.0082</v>
      </c>
      <c r="E241" s="13">
        <f t="shared" si="7"/>
        <v>99.3018</v>
      </c>
      <c r="F241" s="3" t="s">
        <v>32</v>
      </c>
      <c r="G241" s="14">
        <v>5270</v>
      </c>
      <c r="H241" s="63">
        <v>670923.7</v>
      </c>
      <c r="I241" s="5">
        <v>2023166</v>
      </c>
      <c r="J241" s="28"/>
      <c r="K241" s="1"/>
      <c r="L241" s="1"/>
      <c r="M241" s="1"/>
    </row>
    <row r="242" customFormat="1" ht="16" customHeight="1" spans="1:13">
      <c r="A242" s="5">
        <v>9</v>
      </c>
      <c r="B242" s="5">
        <v>201</v>
      </c>
      <c r="C242" s="62">
        <v>127.31</v>
      </c>
      <c r="D242" s="12">
        <f t="shared" si="6"/>
        <v>28.0082</v>
      </c>
      <c r="E242" s="13">
        <f t="shared" si="7"/>
        <v>99.3018</v>
      </c>
      <c r="F242" s="3" t="s">
        <v>32</v>
      </c>
      <c r="G242" s="14">
        <v>5081.11185295735</v>
      </c>
      <c r="H242" s="63">
        <v>646876.35</v>
      </c>
      <c r="I242" s="5">
        <v>2023166</v>
      </c>
      <c r="J242" s="28"/>
      <c r="K242" s="1"/>
      <c r="L242" s="1"/>
      <c r="M242" s="1"/>
    </row>
    <row r="243" customFormat="1" ht="16" customHeight="1" spans="1:13">
      <c r="A243" s="5">
        <v>31</v>
      </c>
      <c r="B243" s="5">
        <v>601</v>
      </c>
      <c r="C243" s="62">
        <v>98.26</v>
      </c>
      <c r="D243" s="12">
        <v>21.6172</v>
      </c>
      <c r="E243" s="13">
        <v>76.6428</v>
      </c>
      <c r="F243" s="3" t="s">
        <v>33</v>
      </c>
      <c r="G243" s="14">
        <v>4900</v>
      </c>
      <c r="H243" s="63">
        <v>442170</v>
      </c>
      <c r="I243" s="5">
        <v>2024038</v>
      </c>
      <c r="J243" s="28"/>
      <c r="K243" s="1"/>
      <c r="L243" s="1"/>
      <c r="M243" s="1"/>
    </row>
    <row r="244" customFormat="1" ht="16" customHeight="1" spans="1:13">
      <c r="A244" s="5">
        <v>31</v>
      </c>
      <c r="B244" s="5">
        <v>2101</v>
      </c>
      <c r="C244" s="62">
        <v>98.26</v>
      </c>
      <c r="D244" s="12">
        <f t="shared" ref="D244:D279" si="8">C244*0.22</f>
        <v>21.6172</v>
      </c>
      <c r="E244" s="13">
        <f t="shared" ref="E244:E279" si="9">C244-D244</f>
        <v>76.6428</v>
      </c>
      <c r="F244" s="3" t="s">
        <v>33</v>
      </c>
      <c r="G244" s="14">
        <v>4899.99898229188</v>
      </c>
      <c r="H244" s="63">
        <v>481473.9</v>
      </c>
      <c r="I244" s="5">
        <v>2024038</v>
      </c>
      <c r="J244" s="28"/>
      <c r="K244" s="1"/>
      <c r="L244" s="1"/>
      <c r="M244" s="1"/>
    </row>
    <row r="245" customFormat="1" ht="16" customHeight="1" spans="1:13">
      <c r="A245" s="5">
        <v>31</v>
      </c>
      <c r="B245" s="5">
        <v>1801</v>
      </c>
      <c r="C245" s="62">
        <v>98.26</v>
      </c>
      <c r="D245" s="12">
        <f t="shared" si="8"/>
        <v>21.6172</v>
      </c>
      <c r="E245" s="13">
        <f t="shared" si="9"/>
        <v>76.6428</v>
      </c>
      <c r="F245" s="3" t="s">
        <v>33</v>
      </c>
      <c r="G245" s="14">
        <v>4979.99694687564</v>
      </c>
      <c r="H245" s="63">
        <v>489334.5</v>
      </c>
      <c r="I245" s="5">
        <v>2024038</v>
      </c>
      <c r="J245" s="28"/>
      <c r="K245" s="1"/>
      <c r="L245" s="1"/>
      <c r="M245" s="1"/>
    </row>
    <row r="246" customFormat="1" ht="16" customHeight="1" spans="1:13">
      <c r="A246" s="5">
        <v>31</v>
      </c>
      <c r="B246" s="5">
        <v>1701</v>
      </c>
      <c r="C246" s="62">
        <v>98.26</v>
      </c>
      <c r="D246" s="12">
        <f t="shared" si="8"/>
        <v>21.6172</v>
      </c>
      <c r="E246" s="13">
        <f t="shared" si="9"/>
        <v>76.6428</v>
      </c>
      <c r="F246" s="3" t="s">
        <v>33</v>
      </c>
      <c r="G246" s="14">
        <v>5050.00203541624</v>
      </c>
      <c r="H246" s="63">
        <v>496213.2</v>
      </c>
      <c r="I246" s="5">
        <v>2024038</v>
      </c>
      <c r="J246" s="28"/>
      <c r="K246" s="1"/>
      <c r="L246" s="1"/>
      <c r="M246" s="1"/>
    </row>
    <row r="247" customFormat="1" ht="16" customHeight="1" spans="1:13">
      <c r="A247" s="5">
        <v>31</v>
      </c>
      <c r="B247" s="5">
        <v>1401</v>
      </c>
      <c r="C247" s="62">
        <v>98.26</v>
      </c>
      <c r="D247" s="12">
        <f t="shared" si="8"/>
        <v>21.6172</v>
      </c>
      <c r="E247" s="13">
        <f t="shared" si="9"/>
        <v>76.6428</v>
      </c>
      <c r="F247" s="3" t="s">
        <v>33</v>
      </c>
      <c r="G247" s="14">
        <v>4979.99694687564</v>
      </c>
      <c r="H247" s="63">
        <v>489334.5</v>
      </c>
      <c r="I247" s="5">
        <v>2024038</v>
      </c>
      <c r="J247" s="28"/>
      <c r="K247" s="1"/>
      <c r="L247" s="1"/>
      <c r="M247" s="1"/>
    </row>
    <row r="248" customFormat="1" ht="16" customHeight="1" spans="1:13">
      <c r="A248" s="5">
        <v>31</v>
      </c>
      <c r="B248" s="5">
        <v>1501</v>
      </c>
      <c r="C248" s="62">
        <v>98.26</v>
      </c>
      <c r="D248" s="12">
        <f t="shared" si="8"/>
        <v>21.6172</v>
      </c>
      <c r="E248" s="13">
        <f t="shared" si="9"/>
        <v>76.6428</v>
      </c>
      <c r="F248" s="3" t="s">
        <v>33</v>
      </c>
      <c r="G248" s="14">
        <v>4979.99694687564</v>
      </c>
      <c r="H248" s="63">
        <v>460000</v>
      </c>
      <c r="I248" s="5">
        <v>2024038</v>
      </c>
      <c r="J248" s="28"/>
      <c r="K248" s="1"/>
      <c r="L248" s="1"/>
      <c r="M248" s="1"/>
    </row>
    <row r="249" customFormat="1" ht="16" customHeight="1" spans="1:13">
      <c r="A249" s="5">
        <v>31</v>
      </c>
      <c r="B249" s="5">
        <v>1301</v>
      </c>
      <c r="C249" s="62">
        <v>98.26</v>
      </c>
      <c r="D249" s="12">
        <f t="shared" si="8"/>
        <v>21.6172</v>
      </c>
      <c r="E249" s="13">
        <f t="shared" si="9"/>
        <v>76.6428</v>
      </c>
      <c r="F249" s="3" t="s">
        <v>33</v>
      </c>
      <c r="G249" s="14">
        <v>5050.00203541624</v>
      </c>
      <c r="H249" s="63">
        <v>496213.2</v>
      </c>
      <c r="I249" s="5">
        <v>2024038</v>
      </c>
      <c r="J249" s="28"/>
      <c r="K249" s="1"/>
      <c r="L249" s="1"/>
      <c r="M249" s="1"/>
    </row>
    <row r="250" customFormat="1" ht="16" customHeight="1" spans="1:13">
      <c r="A250" s="5">
        <v>31</v>
      </c>
      <c r="B250" s="5">
        <v>1201</v>
      </c>
      <c r="C250" s="62">
        <v>98.26</v>
      </c>
      <c r="D250" s="12">
        <f t="shared" si="8"/>
        <v>21.6172</v>
      </c>
      <c r="E250" s="13">
        <f t="shared" si="9"/>
        <v>76.6428</v>
      </c>
      <c r="F250" s="3" t="s">
        <v>33</v>
      </c>
      <c r="G250" s="14">
        <v>5050.00203541624</v>
      </c>
      <c r="H250" s="63">
        <v>496213.2</v>
      </c>
      <c r="I250" s="5">
        <v>2024038</v>
      </c>
      <c r="J250" s="28"/>
      <c r="K250" s="1"/>
      <c r="L250" s="1"/>
      <c r="M250" s="1"/>
    </row>
    <row r="251" customFormat="1" ht="16" customHeight="1" spans="1:13">
      <c r="A251" s="5">
        <v>31</v>
      </c>
      <c r="B251" s="5">
        <v>1101</v>
      </c>
      <c r="C251" s="62">
        <v>98.26</v>
      </c>
      <c r="D251" s="12">
        <f t="shared" si="8"/>
        <v>21.6172</v>
      </c>
      <c r="E251" s="13">
        <f t="shared" si="9"/>
        <v>76.6428</v>
      </c>
      <c r="F251" s="3" t="s">
        <v>33</v>
      </c>
      <c r="G251" s="14">
        <v>5040</v>
      </c>
      <c r="H251" s="63">
        <v>495230.4</v>
      </c>
      <c r="I251" s="5">
        <v>2024038</v>
      </c>
      <c r="J251" s="28"/>
      <c r="K251" s="1"/>
      <c r="L251" s="1"/>
      <c r="M251" s="1"/>
    </row>
    <row r="252" customFormat="1" ht="16" customHeight="1" spans="1:13">
      <c r="A252" s="5">
        <v>31</v>
      </c>
      <c r="B252" s="5">
        <v>2102</v>
      </c>
      <c r="C252" s="62">
        <v>108.73</v>
      </c>
      <c r="D252" s="12">
        <f t="shared" si="8"/>
        <v>23.9206</v>
      </c>
      <c r="E252" s="13">
        <f t="shared" si="9"/>
        <v>84.8094</v>
      </c>
      <c r="F252" s="3" t="s">
        <v>33</v>
      </c>
      <c r="G252" s="14">
        <v>4799.99724087188</v>
      </c>
      <c r="H252" s="63">
        <v>521903.7</v>
      </c>
      <c r="I252" s="5">
        <v>2024038</v>
      </c>
      <c r="J252" s="28"/>
      <c r="K252" s="1"/>
      <c r="L252" s="1"/>
      <c r="M252" s="1"/>
    </row>
    <row r="253" customFormat="1" ht="16" customHeight="1" spans="1:13">
      <c r="A253" s="5">
        <v>31</v>
      </c>
      <c r="B253" s="5">
        <v>2002</v>
      </c>
      <c r="C253" s="62">
        <v>108.73</v>
      </c>
      <c r="D253" s="12">
        <f t="shared" si="8"/>
        <v>23.9206</v>
      </c>
      <c r="E253" s="13">
        <f t="shared" si="9"/>
        <v>84.8094</v>
      </c>
      <c r="F253" s="3" t="s">
        <v>33</v>
      </c>
      <c r="G253" s="14">
        <v>4950</v>
      </c>
      <c r="H253" s="63">
        <v>538213.5</v>
      </c>
      <c r="I253" s="5">
        <v>2024038</v>
      </c>
      <c r="J253" s="28"/>
      <c r="K253" s="1"/>
      <c r="L253" s="1"/>
      <c r="M253" s="1"/>
    </row>
    <row r="254" customFormat="1" ht="16" customHeight="1" spans="1:13">
      <c r="A254" s="5">
        <v>31</v>
      </c>
      <c r="B254" s="5">
        <v>1902</v>
      </c>
      <c r="C254" s="62">
        <v>108.73</v>
      </c>
      <c r="D254" s="12">
        <f t="shared" si="8"/>
        <v>23.9206</v>
      </c>
      <c r="E254" s="13">
        <f t="shared" si="9"/>
        <v>84.8094</v>
      </c>
      <c r="F254" s="3" t="s">
        <v>33</v>
      </c>
      <c r="G254" s="14">
        <v>4950</v>
      </c>
      <c r="H254" s="63">
        <v>538213.5</v>
      </c>
      <c r="I254" s="5">
        <v>2024038</v>
      </c>
      <c r="J254" s="28"/>
      <c r="K254" s="1"/>
      <c r="L254" s="1"/>
      <c r="M254" s="1"/>
    </row>
    <row r="255" customFormat="1" ht="16" customHeight="1" spans="1:13">
      <c r="A255" s="5">
        <v>31</v>
      </c>
      <c r="B255" s="5">
        <v>1802</v>
      </c>
      <c r="C255" s="62">
        <v>108.73</v>
      </c>
      <c r="D255" s="12">
        <f t="shared" si="8"/>
        <v>23.9206</v>
      </c>
      <c r="E255" s="13">
        <f t="shared" si="9"/>
        <v>84.8094</v>
      </c>
      <c r="F255" s="3" t="s">
        <v>33</v>
      </c>
      <c r="G255" s="14">
        <v>4879.99816058126</v>
      </c>
      <c r="H255" s="63">
        <v>530602.2</v>
      </c>
      <c r="I255" s="5">
        <v>2024038</v>
      </c>
      <c r="J255" s="28"/>
      <c r="K255" s="1"/>
      <c r="L255" s="1"/>
      <c r="M255" s="1"/>
    </row>
    <row r="256" customFormat="1" ht="16" customHeight="1" spans="1:13">
      <c r="A256" s="5">
        <v>31</v>
      </c>
      <c r="B256" s="5">
        <v>1702</v>
      </c>
      <c r="C256" s="62">
        <v>108.73</v>
      </c>
      <c r="D256" s="12">
        <f t="shared" si="8"/>
        <v>23.9206</v>
      </c>
      <c r="E256" s="13">
        <f t="shared" si="9"/>
        <v>84.8094</v>
      </c>
      <c r="F256" s="3" t="s">
        <v>33</v>
      </c>
      <c r="G256" s="14">
        <v>4950</v>
      </c>
      <c r="H256" s="63">
        <v>538213.5</v>
      </c>
      <c r="I256" s="5">
        <v>2024038</v>
      </c>
      <c r="J256" s="28"/>
      <c r="K256" s="1"/>
      <c r="L256" s="1"/>
      <c r="M256" s="1"/>
    </row>
    <row r="257" customFormat="1" ht="16" customHeight="1" spans="1:13">
      <c r="A257" s="5">
        <v>31</v>
      </c>
      <c r="B257" s="5">
        <v>1602</v>
      </c>
      <c r="C257" s="62">
        <v>108.73</v>
      </c>
      <c r="D257" s="12">
        <f t="shared" si="8"/>
        <v>23.9206</v>
      </c>
      <c r="E257" s="13">
        <f t="shared" si="9"/>
        <v>84.8094</v>
      </c>
      <c r="F257" s="3" t="s">
        <v>33</v>
      </c>
      <c r="G257" s="14">
        <v>4950</v>
      </c>
      <c r="H257" s="63">
        <v>538213.5</v>
      </c>
      <c r="I257" s="5">
        <v>2024038</v>
      </c>
      <c r="J257" s="28"/>
      <c r="K257" s="1"/>
      <c r="L257" s="1"/>
      <c r="M257" s="1"/>
    </row>
    <row r="258" customFormat="1" ht="16" customHeight="1" spans="1:13">
      <c r="A258" s="5">
        <v>31</v>
      </c>
      <c r="B258" s="5">
        <v>1502</v>
      </c>
      <c r="C258" s="62">
        <v>108.73</v>
      </c>
      <c r="D258" s="12">
        <f t="shared" si="8"/>
        <v>23.9206</v>
      </c>
      <c r="E258" s="13">
        <f t="shared" si="9"/>
        <v>84.8094</v>
      </c>
      <c r="F258" s="3" t="s">
        <v>33</v>
      </c>
      <c r="G258" s="14">
        <v>4950</v>
      </c>
      <c r="H258" s="63">
        <v>538213.5</v>
      </c>
      <c r="I258" s="5">
        <v>2024038</v>
      </c>
      <c r="J258" s="28"/>
      <c r="K258" s="1"/>
      <c r="L258" s="1"/>
      <c r="M258" s="1"/>
    </row>
    <row r="259" customFormat="1" ht="16" customHeight="1" spans="1:13">
      <c r="A259" s="5">
        <v>31</v>
      </c>
      <c r="B259" s="5">
        <v>1402</v>
      </c>
      <c r="C259" s="62">
        <v>108.73</v>
      </c>
      <c r="D259" s="12">
        <f t="shared" si="8"/>
        <v>23.9206</v>
      </c>
      <c r="E259" s="13">
        <f t="shared" si="9"/>
        <v>84.8094</v>
      </c>
      <c r="F259" s="3" t="s">
        <v>33</v>
      </c>
      <c r="G259" s="14">
        <v>4879.99816058126</v>
      </c>
      <c r="H259" s="63">
        <v>530602.2</v>
      </c>
      <c r="I259" s="5">
        <v>2024038</v>
      </c>
      <c r="J259" s="28"/>
      <c r="K259" s="1"/>
      <c r="L259" s="1"/>
      <c r="M259" s="1"/>
    </row>
    <row r="260" customFormat="1" ht="16" customHeight="1" spans="1:13">
      <c r="A260" s="5">
        <v>31</v>
      </c>
      <c r="B260" s="5">
        <v>1302</v>
      </c>
      <c r="C260" s="62">
        <v>108.73</v>
      </c>
      <c r="D260" s="12">
        <f t="shared" si="8"/>
        <v>23.9206</v>
      </c>
      <c r="E260" s="13">
        <f t="shared" si="9"/>
        <v>84.8094</v>
      </c>
      <c r="F260" s="3" t="s">
        <v>33</v>
      </c>
      <c r="G260" s="14">
        <v>4950</v>
      </c>
      <c r="H260" s="63">
        <v>538213.5</v>
      </c>
      <c r="I260" s="5">
        <v>2024038</v>
      </c>
      <c r="J260" s="28"/>
      <c r="K260" s="1"/>
      <c r="L260" s="1"/>
      <c r="M260" s="1"/>
    </row>
    <row r="261" customFormat="1" ht="16" customHeight="1" spans="1:13">
      <c r="A261" s="5">
        <v>31</v>
      </c>
      <c r="B261" s="5">
        <v>1202</v>
      </c>
      <c r="C261" s="62">
        <v>108.73</v>
      </c>
      <c r="D261" s="12">
        <f t="shared" si="8"/>
        <v>23.9206</v>
      </c>
      <c r="E261" s="13">
        <f t="shared" si="9"/>
        <v>84.8094</v>
      </c>
      <c r="F261" s="3" t="s">
        <v>33</v>
      </c>
      <c r="G261" s="14">
        <v>4950</v>
      </c>
      <c r="H261" s="63">
        <v>538213.5</v>
      </c>
      <c r="I261" s="5">
        <v>2024038</v>
      </c>
      <c r="J261" s="28"/>
      <c r="K261" s="1"/>
      <c r="L261" s="1"/>
      <c r="M261" s="1"/>
    </row>
    <row r="262" customFormat="1" ht="16" customHeight="1" spans="1:13">
      <c r="A262" s="5">
        <v>31</v>
      </c>
      <c r="B262" s="5">
        <v>1102</v>
      </c>
      <c r="C262" s="62">
        <v>108.73</v>
      </c>
      <c r="D262" s="12">
        <f t="shared" si="8"/>
        <v>23.9206</v>
      </c>
      <c r="E262" s="13">
        <f t="shared" si="9"/>
        <v>84.8094</v>
      </c>
      <c r="F262" s="3" t="s">
        <v>33</v>
      </c>
      <c r="G262" s="14">
        <v>4940.00091970937</v>
      </c>
      <c r="H262" s="63">
        <v>537126.3</v>
      </c>
      <c r="I262" s="5">
        <v>2024038</v>
      </c>
      <c r="J262" s="28"/>
      <c r="K262" s="1"/>
      <c r="L262" s="1"/>
      <c r="M262" s="1"/>
    </row>
    <row r="263" customFormat="1" ht="16" customHeight="1" spans="1:13">
      <c r="A263" s="5">
        <v>31</v>
      </c>
      <c r="B263" s="5">
        <v>1002</v>
      </c>
      <c r="C263" s="62">
        <v>108.73</v>
      </c>
      <c r="D263" s="12">
        <f t="shared" si="8"/>
        <v>23.9206</v>
      </c>
      <c r="E263" s="13">
        <f t="shared" si="9"/>
        <v>84.8094</v>
      </c>
      <c r="F263" s="3" t="s">
        <v>33</v>
      </c>
      <c r="G263" s="14">
        <v>4930.00183941874</v>
      </c>
      <c r="H263" s="63">
        <v>536039.1</v>
      </c>
      <c r="I263" s="5">
        <v>2024038</v>
      </c>
      <c r="J263" s="28"/>
      <c r="K263" s="1"/>
      <c r="L263" s="1"/>
      <c r="M263" s="1"/>
    </row>
    <row r="264" customFormat="1" ht="16" customHeight="1" spans="1:13">
      <c r="A264" s="5">
        <v>31</v>
      </c>
      <c r="B264" s="5">
        <v>902</v>
      </c>
      <c r="C264" s="62">
        <v>108.73</v>
      </c>
      <c r="D264" s="12">
        <f t="shared" si="8"/>
        <v>23.9206</v>
      </c>
      <c r="E264" s="13">
        <f t="shared" si="9"/>
        <v>84.8094</v>
      </c>
      <c r="F264" s="3" t="s">
        <v>33</v>
      </c>
      <c r="G264" s="14">
        <v>4920.00275912812</v>
      </c>
      <c r="H264" s="63">
        <v>534951.9</v>
      </c>
      <c r="I264" s="5">
        <v>2024038</v>
      </c>
      <c r="J264" s="28"/>
      <c r="K264" s="1"/>
      <c r="L264" s="1"/>
      <c r="M264" s="1"/>
    </row>
    <row r="265" customFormat="1" ht="16" customHeight="1" spans="1:13">
      <c r="A265" s="5">
        <v>31</v>
      </c>
      <c r="B265" s="5">
        <v>802</v>
      </c>
      <c r="C265" s="62">
        <v>108.73</v>
      </c>
      <c r="D265" s="12">
        <f t="shared" si="8"/>
        <v>23.9206</v>
      </c>
      <c r="E265" s="13">
        <f t="shared" si="9"/>
        <v>84.8094</v>
      </c>
      <c r="F265" s="3" t="s">
        <v>33</v>
      </c>
      <c r="G265" s="14">
        <v>4910.00367883749</v>
      </c>
      <c r="H265" s="63">
        <v>533864.7</v>
      </c>
      <c r="I265" s="5">
        <v>2024038</v>
      </c>
      <c r="J265" s="28"/>
      <c r="K265" s="1"/>
      <c r="L265" s="1"/>
      <c r="M265" s="1"/>
    </row>
    <row r="266" customFormat="1" ht="16" customHeight="1" spans="1:13">
      <c r="A266" s="5">
        <v>31</v>
      </c>
      <c r="B266" s="5">
        <v>702</v>
      </c>
      <c r="C266" s="62">
        <v>108.73</v>
      </c>
      <c r="D266" s="12">
        <f t="shared" si="8"/>
        <v>23.9206</v>
      </c>
      <c r="E266" s="13">
        <f t="shared" si="9"/>
        <v>84.8094</v>
      </c>
      <c r="F266" s="3" t="s">
        <v>33</v>
      </c>
      <c r="G266" s="14">
        <v>4899.99632116251</v>
      </c>
      <c r="H266" s="63">
        <v>532776.6</v>
      </c>
      <c r="I266" s="5">
        <v>2024038</v>
      </c>
      <c r="J266" s="28"/>
      <c r="K266" s="1"/>
      <c r="L266" s="1"/>
      <c r="M266" s="1"/>
    </row>
    <row r="267" customFormat="1" ht="16" customHeight="1" spans="1:13">
      <c r="A267" s="5">
        <v>31</v>
      </c>
      <c r="B267" s="5">
        <v>602</v>
      </c>
      <c r="C267" s="62">
        <v>108.73</v>
      </c>
      <c r="D267" s="12">
        <f t="shared" si="8"/>
        <v>23.9206</v>
      </c>
      <c r="E267" s="13">
        <f t="shared" si="9"/>
        <v>84.8094</v>
      </c>
      <c r="F267" s="3" t="s">
        <v>33</v>
      </c>
      <c r="G267" s="14">
        <v>4889.99724087188</v>
      </c>
      <c r="H267" s="63">
        <v>531689.4</v>
      </c>
      <c r="I267" s="5">
        <v>2024038</v>
      </c>
      <c r="J267" s="28"/>
      <c r="K267" s="1"/>
      <c r="L267" s="1"/>
      <c r="M267" s="1"/>
    </row>
    <row r="268" customFormat="1" ht="16" customHeight="1" spans="1:13">
      <c r="A268" s="5">
        <v>31</v>
      </c>
      <c r="B268" s="5">
        <v>502</v>
      </c>
      <c r="C268" s="62">
        <v>108.73</v>
      </c>
      <c r="D268" s="12">
        <f t="shared" si="8"/>
        <v>23.9206</v>
      </c>
      <c r="E268" s="13">
        <f t="shared" si="9"/>
        <v>84.8094</v>
      </c>
      <c r="F268" s="3" t="s">
        <v>33</v>
      </c>
      <c r="G268" s="14">
        <v>4820.00367883749</v>
      </c>
      <c r="H268" s="63">
        <v>524079</v>
      </c>
      <c r="I268" s="5">
        <v>2024038</v>
      </c>
      <c r="J268" s="28"/>
      <c r="K268" s="1"/>
      <c r="L268" s="1"/>
      <c r="M268" s="1"/>
    </row>
    <row r="269" customFormat="1" ht="16" customHeight="1" spans="1:13">
      <c r="A269" s="5">
        <v>31</v>
      </c>
      <c r="B269" s="5">
        <v>402</v>
      </c>
      <c r="C269" s="62">
        <v>108.73</v>
      </c>
      <c r="D269" s="12">
        <f t="shared" si="8"/>
        <v>23.9206</v>
      </c>
      <c r="E269" s="13">
        <f t="shared" si="9"/>
        <v>84.8094</v>
      </c>
      <c r="F269" s="3" t="s">
        <v>33</v>
      </c>
      <c r="G269" s="14">
        <v>4719.99632116251</v>
      </c>
      <c r="H269" s="63">
        <v>513205.2</v>
      </c>
      <c r="I269" s="5">
        <v>2024038</v>
      </c>
      <c r="J269" s="28"/>
      <c r="K269" s="1"/>
      <c r="L269" s="1"/>
      <c r="M269" s="1"/>
    </row>
    <row r="270" customFormat="1" ht="16" customHeight="1" spans="1:13">
      <c r="A270" s="5">
        <v>31</v>
      </c>
      <c r="B270" s="5">
        <v>302</v>
      </c>
      <c r="C270" s="62">
        <v>108.73</v>
      </c>
      <c r="D270" s="12">
        <f t="shared" si="8"/>
        <v>23.9206</v>
      </c>
      <c r="E270" s="13">
        <f t="shared" si="9"/>
        <v>84.8094</v>
      </c>
      <c r="F270" s="3" t="s">
        <v>33</v>
      </c>
      <c r="G270" s="14">
        <v>4719.99632116251</v>
      </c>
      <c r="H270" s="63">
        <v>513205.2</v>
      </c>
      <c r="I270" s="5">
        <v>2024038</v>
      </c>
      <c r="J270" s="28"/>
      <c r="K270" s="1"/>
      <c r="L270" s="1"/>
      <c r="M270" s="1"/>
    </row>
    <row r="271" customFormat="1" ht="16" customHeight="1" spans="1:13">
      <c r="A271" s="5">
        <v>31</v>
      </c>
      <c r="B271" s="5">
        <v>202</v>
      </c>
      <c r="C271" s="62">
        <v>108.73</v>
      </c>
      <c r="D271" s="12">
        <f t="shared" si="8"/>
        <v>23.9206</v>
      </c>
      <c r="E271" s="13">
        <f t="shared" si="9"/>
        <v>84.8094</v>
      </c>
      <c r="F271" s="3" t="s">
        <v>33</v>
      </c>
      <c r="G271" s="14">
        <v>4640.00367883749</v>
      </c>
      <c r="H271" s="63">
        <v>504507.6</v>
      </c>
      <c r="I271" s="5">
        <v>2024038</v>
      </c>
      <c r="J271" s="28"/>
      <c r="K271" s="1"/>
      <c r="L271" s="1"/>
      <c r="M271" s="1"/>
    </row>
    <row r="272" customFormat="1" ht="16" customHeight="1" spans="1:13">
      <c r="A272" s="5">
        <v>31</v>
      </c>
      <c r="B272" s="5">
        <v>2103</v>
      </c>
      <c r="C272" s="62">
        <v>108.73</v>
      </c>
      <c r="D272" s="12">
        <f t="shared" si="8"/>
        <v>23.9206</v>
      </c>
      <c r="E272" s="13">
        <f t="shared" si="9"/>
        <v>84.8094</v>
      </c>
      <c r="F272" s="3" t="s">
        <v>33</v>
      </c>
      <c r="G272" s="14">
        <v>4799.99724087188</v>
      </c>
      <c r="H272" s="63">
        <v>521903.7</v>
      </c>
      <c r="I272" s="5">
        <v>2024038</v>
      </c>
      <c r="J272" s="28"/>
      <c r="K272" s="1"/>
      <c r="L272" s="1"/>
      <c r="M272" s="1"/>
    </row>
    <row r="273" customFormat="1" ht="16" customHeight="1" spans="1:13">
      <c r="A273" s="5">
        <v>31</v>
      </c>
      <c r="B273" s="5">
        <v>2003</v>
      </c>
      <c r="C273" s="62">
        <v>108.73</v>
      </c>
      <c r="D273" s="12">
        <f t="shared" si="8"/>
        <v>23.9206</v>
      </c>
      <c r="E273" s="13">
        <f t="shared" si="9"/>
        <v>84.8094</v>
      </c>
      <c r="F273" s="3" t="s">
        <v>33</v>
      </c>
      <c r="G273" s="14">
        <v>4950</v>
      </c>
      <c r="H273" s="63">
        <v>538213.5</v>
      </c>
      <c r="I273" s="5">
        <v>2024038</v>
      </c>
      <c r="J273" s="28"/>
      <c r="K273" s="1"/>
      <c r="L273" s="1"/>
      <c r="M273" s="1"/>
    </row>
    <row r="274" customFormat="1" ht="16" customHeight="1" spans="1:13">
      <c r="A274" s="5">
        <v>31</v>
      </c>
      <c r="B274" s="5">
        <v>1903</v>
      </c>
      <c r="C274" s="62">
        <v>108.73</v>
      </c>
      <c r="D274" s="12">
        <f t="shared" si="8"/>
        <v>23.9206</v>
      </c>
      <c r="E274" s="13">
        <f t="shared" si="9"/>
        <v>84.8094</v>
      </c>
      <c r="F274" s="3" t="s">
        <v>33</v>
      </c>
      <c r="G274" s="14">
        <v>4950</v>
      </c>
      <c r="H274" s="63">
        <v>538213.5</v>
      </c>
      <c r="I274" s="5">
        <v>2024038</v>
      </c>
      <c r="J274" s="28"/>
      <c r="K274" s="1"/>
      <c r="L274" s="1"/>
      <c r="M274" s="1"/>
    </row>
    <row r="275" customFormat="1" ht="16" customHeight="1" spans="1:13">
      <c r="A275" s="5">
        <v>31</v>
      </c>
      <c r="B275" s="5">
        <v>1803</v>
      </c>
      <c r="C275" s="62">
        <v>108.73</v>
      </c>
      <c r="D275" s="12">
        <f t="shared" si="8"/>
        <v>23.9206</v>
      </c>
      <c r="E275" s="13">
        <f t="shared" si="9"/>
        <v>84.8094</v>
      </c>
      <c r="F275" s="3" t="s">
        <v>33</v>
      </c>
      <c r="G275" s="14">
        <v>4879.99816058126</v>
      </c>
      <c r="H275" s="63">
        <v>530602.2</v>
      </c>
      <c r="I275" s="5">
        <v>2024038</v>
      </c>
      <c r="J275" s="28"/>
      <c r="K275" s="1"/>
      <c r="L275" s="1"/>
      <c r="M275" s="1"/>
    </row>
    <row r="276" customFormat="1" ht="16" customHeight="1" spans="1:13">
      <c r="A276" s="5">
        <v>31</v>
      </c>
      <c r="B276" s="5">
        <v>1703</v>
      </c>
      <c r="C276" s="62">
        <v>108.73</v>
      </c>
      <c r="D276" s="12">
        <f t="shared" si="8"/>
        <v>23.9206</v>
      </c>
      <c r="E276" s="13">
        <f t="shared" si="9"/>
        <v>84.8094</v>
      </c>
      <c r="F276" s="3" t="s">
        <v>33</v>
      </c>
      <c r="G276" s="14">
        <v>4950</v>
      </c>
      <c r="H276" s="63">
        <v>538213.5</v>
      </c>
      <c r="I276" s="5">
        <v>2024038</v>
      </c>
      <c r="J276" s="28"/>
      <c r="K276" s="1"/>
      <c r="L276" s="1"/>
      <c r="M276" s="1"/>
    </row>
    <row r="277" customFormat="1" ht="16" customHeight="1" spans="1:13">
      <c r="A277" s="5">
        <v>31</v>
      </c>
      <c r="B277" s="5">
        <v>1603</v>
      </c>
      <c r="C277" s="62">
        <v>108.73</v>
      </c>
      <c r="D277" s="12">
        <f t="shared" si="8"/>
        <v>23.9206</v>
      </c>
      <c r="E277" s="13">
        <f t="shared" si="9"/>
        <v>84.8094</v>
      </c>
      <c r="F277" s="3" t="s">
        <v>33</v>
      </c>
      <c r="G277" s="14">
        <v>4950</v>
      </c>
      <c r="H277" s="63">
        <v>538213.5</v>
      </c>
      <c r="I277" s="5">
        <v>2024038</v>
      </c>
      <c r="J277" s="28"/>
      <c r="K277" s="1"/>
      <c r="L277" s="1"/>
      <c r="M277" s="1"/>
    </row>
    <row r="278" customFormat="1" ht="16" customHeight="1" spans="1:13">
      <c r="A278" s="5">
        <v>31</v>
      </c>
      <c r="B278" s="5">
        <v>1503</v>
      </c>
      <c r="C278" s="62">
        <v>108.73</v>
      </c>
      <c r="D278" s="12">
        <f t="shared" si="8"/>
        <v>23.9206</v>
      </c>
      <c r="E278" s="13">
        <f t="shared" si="9"/>
        <v>84.8094</v>
      </c>
      <c r="F278" s="3" t="s">
        <v>33</v>
      </c>
      <c r="G278" s="14">
        <v>4950</v>
      </c>
      <c r="H278" s="63">
        <v>538213.5</v>
      </c>
      <c r="I278" s="5">
        <v>2024038</v>
      </c>
      <c r="J278" s="28"/>
      <c r="K278" s="1"/>
      <c r="L278" s="1"/>
      <c r="M278" s="1"/>
    </row>
    <row r="279" customFormat="1" ht="16" customHeight="1" spans="1:13">
      <c r="A279" s="5">
        <v>31</v>
      </c>
      <c r="B279" s="5">
        <v>1403</v>
      </c>
      <c r="C279" s="62">
        <v>108.73</v>
      </c>
      <c r="D279" s="12">
        <f t="shared" si="8"/>
        <v>23.9206</v>
      </c>
      <c r="E279" s="13">
        <f t="shared" si="9"/>
        <v>84.8094</v>
      </c>
      <c r="F279" s="3" t="s">
        <v>33</v>
      </c>
      <c r="G279" s="14">
        <v>4879.99816058126</v>
      </c>
      <c r="H279" s="63">
        <v>530602.2</v>
      </c>
      <c r="I279" s="5">
        <v>2024038</v>
      </c>
      <c r="J279" s="28"/>
      <c r="K279" s="1"/>
      <c r="L279" s="1"/>
      <c r="M279" s="1"/>
    </row>
    <row r="280" customFormat="1" ht="16" customHeight="1" spans="1:13">
      <c r="A280" s="5">
        <v>31</v>
      </c>
      <c r="B280" s="5">
        <v>1303</v>
      </c>
      <c r="C280" s="62">
        <v>108.73</v>
      </c>
      <c r="D280" s="12">
        <f t="shared" ref="D280:D343" si="10">C280*0.22</f>
        <v>23.9206</v>
      </c>
      <c r="E280" s="13">
        <f t="shared" ref="E280:E343" si="11">C280-D280</f>
        <v>84.8094</v>
      </c>
      <c r="F280" s="3" t="s">
        <v>33</v>
      </c>
      <c r="G280" s="14">
        <v>4950</v>
      </c>
      <c r="H280" s="63">
        <v>538213.5</v>
      </c>
      <c r="I280" s="5">
        <v>2024038</v>
      </c>
      <c r="J280" s="28"/>
      <c r="K280" s="1"/>
      <c r="L280" s="1"/>
      <c r="M280" s="1"/>
    </row>
    <row r="281" customFormat="1" ht="16" customHeight="1" spans="1:13">
      <c r="A281" s="5">
        <v>31</v>
      </c>
      <c r="B281" s="5">
        <v>1203</v>
      </c>
      <c r="C281" s="62">
        <v>108.73</v>
      </c>
      <c r="D281" s="12">
        <f t="shared" si="10"/>
        <v>23.9206</v>
      </c>
      <c r="E281" s="13">
        <f t="shared" si="11"/>
        <v>84.8094</v>
      </c>
      <c r="F281" s="3" t="s">
        <v>33</v>
      </c>
      <c r="G281" s="14">
        <v>4950</v>
      </c>
      <c r="H281" s="63">
        <v>538213.5</v>
      </c>
      <c r="I281" s="5">
        <v>2024038</v>
      </c>
      <c r="J281" s="28"/>
      <c r="K281" s="1"/>
      <c r="L281" s="1"/>
      <c r="M281" s="1"/>
    </row>
    <row r="282" customFormat="1" ht="16" customHeight="1" spans="1:13">
      <c r="A282" s="5">
        <v>31</v>
      </c>
      <c r="B282" s="5">
        <v>1103</v>
      </c>
      <c r="C282" s="62">
        <v>108.73</v>
      </c>
      <c r="D282" s="12">
        <f t="shared" si="10"/>
        <v>23.9206</v>
      </c>
      <c r="E282" s="13">
        <f t="shared" si="11"/>
        <v>84.8094</v>
      </c>
      <c r="F282" s="3" t="s">
        <v>33</v>
      </c>
      <c r="G282" s="14">
        <v>4940.00091970937</v>
      </c>
      <c r="H282" s="63">
        <v>537126.3</v>
      </c>
      <c r="I282" s="5">
        <v>2024038</v>
      </c>
      <c r="J282" s="28"/>
      <c r="K282" s="1"/>
      <c r="L282" s="1"/>
      <c r="M282" s="1"/>
    </row>
    <row r="283" customFormat="1" ht="16" customHeight="1" spans="1:13">
      <c r="A283" s="5">
        <v>31</v>
      </c>
      <c r="B283" s="5">
        <v>903</v>
      </c>
      <c r="C283" s="62">
        <v>108.73</v>
      </c>
      <c r="D283" s="12">
        <f t="shared" si="10"/>
        <v>23.9206</v>
      </c>
      <c r="E283" s="13">
        <f t="shared" si="11"/>
        <v>84.8094</v>
      </c>
      <c r="F283" s="3" t="s">
        <v>33</v>
      </c>
      <c r="G283" s="14">
        <v>4920.00275912812</v>
      </c>
      <c r="H283" s="63">
        <v>534951.9</v>
      </c>
      <c r="I283" s="5">
        <v>2024038</v>
      </c>
      <c r="J283" s="28"/>
      <c r="K283" s="1"/>
      <c r="L283" s="1"/>
      <c r="M283" s="1"/>
    </row>
    <row r="284" customFormat="1" ht="16" customHeight="1" spans="1:13">
      <c r="A284" s="5">
        <v>31</v>
      </c>
      <c r="B284" s="5">
        <v>803</v>
      </c>
      <c r="C284" s="62">
        <v>108.73</v>
      </c>
      <c r="D284" s="12">
        <f t="shared" si="10"/>
        <v>23.9206</v>
      </c>
      <c r="E284" s="13">
        <f t="shared" si="11"/>
        <v>84.8094</v>
      </c>
      <c r="F284" s="3" t="s">
        <v>33</v>
      </c>
      <c r="G284" s="14">
        <v>4910.00367883749</v>
      </c>
      <c r="H284" s="63">
        <v>533864.7</v>
      </c>
      <c r="I284" s="5">
        <v>2024038</v>
      </c>
      <c r="J284" s="28"/>
      <c r="K284" s="1"/>
      <c r="L284" s="1"/>
      <c r="M284" s="1"/>
    </row>
    <row r="285" customFormat="1" ht="16" customHeight="1" spans="1:13">
      <c r="A285" s="5">
        <v>31</v>
      </c>
      <c r="B285" s="5">
        <v>703</v>
      </c>
      <c r="C285" s="62">
        <v>108.73</v>
      </c>
      <c r="D285" s="12">
        <f t="shared" si="10"/>
        <v>23.9206</v>
      </c>
      <c r="E285" s="13">
        <f t="shared" si="11"/>
        <v>84.8094</v>
      </c>
      <c r="F285" s="3" t="s">
        <v>33</v>
      </c>
      <c r="G285" s="14">
        <v>4899.99632116251</v>
      </c>
      <c r="H285" s="63">
        <v>532776.6</v>
      </c>
      <c r="I285" s="5">
        <v>2024038</v>
      </c>
      <c r="J285" s="28"/>
      <c r="K285" s="1"/>
      <c r="L285" s="1"/>
      <c r="M285" s="1"/>
    </row>
    <row r="286" customFormat="1" ht="16" customHeight="1" spans="1:13">
      <c r="A286" s="5">
        <v>31</v>
      </c>
      <c r="B286" s="5">
        <v>603</v>
      </c>
      <c r="C286" s="62">
        <v>108.73</v>
      </c>
      <c r="D286" s="12">
        <f t="shared" si="10"/>
        <v>23.9206</v>
      </c>
      <c r="E286" s="13">
        <f t="shared" si="11"/>
        <v>84.8094</v>
      </c>
      <c r="F286" s="3" t="s">
        <v>33</v>
      </c>
      <c r="G286" s="14">
        <v>4889.99724087188</v>
      </c>
      <c r="H286" s="63">
        <v>531689.4</v>
      </c>
      <c r="I286" s="5">
        <v>2024038</v>
      </c>
      <c r="J286" s="28"/>
      <c r="K286" s="1"/>
      <c r="L286" s="1"/>
      <c r="M286" s="1"/>
    </row>
    <row r="287" customFormat="1" ht="16" customHeight="1" spans="1:13">
      <c r="A287" s="5">
        <v>31</v>
      </c>
      <c r="B287" s="5">
        <v>403</v>
      </c>
      <c r="C287" s="62">
        <v>108.73</v>
      </c>
      <c r="D287" s="12">
        <f t="shared" si="10"/>
        <v>23.9206</v>
      </c>
      <c r="E287" s="13">
        <f t="shared" si="11"/>
        <v>84.8094</v>
      </c>
      <c r="F287" s="3" t="s">
        <v>33</v>
      </c>
      <c r="G287" s="14">
        <v>4719.99632116251</v>
      </c>
      <c r="H287" s="63">
        <v>513205.2</v>
      </c>
      <c r="I287" s="5">
        <v>2024038</v>
      </c>
      <c r="J287" s="28"/>
      <c r="K287" s="1"/>
      <c r="L287" s="1"/>
      <c r="M287" s="1"/>
    </row>
    <row r="288" customFormat="1" ht="16" customHeight="1" spans="1:13">
      <c r="A288" s="5">
        <v>31</v>
      </c>
      <c r="B288" s="5">
        <v>303</v>
      </c>
      <c r="C288" s="62">
        <v>108.73</v>
      </c>
      <c r="D288" s="12">
        <f t="shared" si="10"/>
        <v>23.9206</v>
      </c>
      <c r="E288" s="13">
        <f t="shared" si="11"/>
        <v>84.8094</v>
      </c>
      <c r="F288" s="3" t="s">
        <v>33</v>
      </c>
      <c r="G288" s="14">
        <v>4719.99632116251</v>
      </c>
      <c r="H288" s="63">
        <v>513205.2</v>
      </c>
      <c r="I288" s="5">
        <v>2024038</v>
      </c>
      <c r="J288" s="28"/>
      <c r="K288" s="1"/>
      <c r="L288" s="1"/>
      <c r="M288" s="1"/>
    </row>
    <row r="289" customFormat="1" ht="16" customHeight="1" spans="1:13">
      <c r="A289" s="5">
        <v>31</v>
      </c>
      <c r="B289" s="5">
        <v>203</v>
      </c>
      <c r="C289" s="62">
        <v>108.73</v>
      </c>
      <c r="D289" s="12">
        <f t="shared" si="10"/>
        <v>23.9206</v>
      </c>
      <c r="E289" s="13">
        <f t="shared" si="11"/>
        <v>84.8094</v>
      </c>
      <c r="F289" s="3" t="s">
        <v>33</v>
      </c>
      <c r="G289" s="14">
        <v>4640.00367883749</v>
      </c>
      <c r="H289" s="63">
        <v>504507.6</v>
      </c>
      <c r="I289" s="5">
        <v>2024038</v>
      </c>
      <c r="J289" s="28"/>
      <c r="K289" s="1"/>
      <c r="L289" s="1"/>
      <c r="M289" s="1"/>
    </row>
    <row r="290" customFormat="1" ht="16" customHeight="1" spans="1:13">
      <c r="A290" s="5">
        <v>31</v>
      </c>
      <c r="B290" s="5">
        <v>2104</v>
      </c>
      <c r="C290" s="62">
        <v>108.73</v>
      </c>
      <c r="D290" s="12">
        <f t="shared" si="10"/>
        <v>23.9206</v>
      </c>
      <c r="E290" s="13">
        <f t="shared" si="11"/>
        <v>84.8094</v>
      </c>
      <c r="F290" s="3" t="s">
        <v>33</v>
      </c>
      <c r="G290" s="14">
        <v>4799.99724087188</v>
      </c>
      <c r="H290" s="63">
        <v>521903.7</v>
      </c>
      <c r="I290" s="5">
        <v>2024038</v>
      </c>
      <c r="J290" s="28"/>
      <c r="K290" s="1"/>
      <c r="L290" s="1"/>
      <c r="M290" s="1"/>
    </row>
    <row r="291" customFormat="1" ht="16" customHeight="1" spans="1:13">
      <c r="A291" s="5">
        <v>31</v>
      </c>
      <c r="B291" s="5">
        <v>2004</v>
      </c>
      <c r="C291" s="62">
        <v>108.73</v>
      </c>
      <c r="D291" s="12">
        <f t="shared" si="10"/>
        <v>23.9206</v>
      </c>
      <c r="E291" s="13">
        <f t="shared" si="11"/>
        <v>84.8094</v>
      </c>
      <c r="F291" s="3" t="s">
        <v>33</v>
      </c>
      <c r="G291" s="14">
        <v>4950</v>
      </c>
      <c r="H291" s="63">
        <v>538213.5</v>
      </c>
      <c r="I291" s="5">
        <v>2024038</v>
      </c>
      <c r="J291" s="28"/>
      <c r="K291" s="1"/>
      <c r="L291" s="1"/>
      <c r="M291" s="1"/>
    </row>
    <row r="292" customFormat="1" ht="16" customHeight="1" spans="1:13">
      <c r="A292" s="5">
        <v>31</v>
      </c>
      <c r="B292" s="5">
        <v>1904</v>
      </c>
      <c r="C292" s="62">
        <v>108.73</v>
      </c>
      <c r="D292" s="12">
        <f t="shared" si="10"/>
        <v>23.9206</v>
      </c>
      <c r="E292" s="13">
        <f t="shared" si="11"/>
        <v>84.8094</v>
      </c>
      <c r="F292" s="3" t="s">
        <v>33</v>
      </c>
      <c r="G292" s="14">
        <v>4950</v>
      </c>
      <c r="H292" s="63">
        <v>538213.5</v>
      </c>
      <c r="I292" s="5">
        <v>2024038</v>
      </c>
      <c r="J292" s="28"/>
      <c r="K292" s="1"/>
      <c r="L292" s="1"/>
      <c r="M292" s="1"/>
    </row>
    <row r="293" customFormat="1" ht="16" customHeight="1" spans="1:13">
      <c r="A293" s="5">
        <v>31</v>
      </c>
      <c r="B293" s="5">
        <v>1804</v>
      </c>
      <c r="C293" s="62">
        <v>108.73</v>
      </c>
      <c r="D293" s="12">
        <f t="shared" si="10"/>
        <v>23.9206</v>
      </c>
      <c r="E293" s="13">
        <f t="shared" si="11"/>
        <v>84.8094</v>
      </c>
      <c r="F293" s="3" t="s">
        <v>33</v>
      </c>
      <c r="G293" s="14">
        <v>4879.99816058126</v>
      </c>
      <c r="H293" s="63">
        <v>530602.2</v>
      </c>
      <c r="I293" s="5">
        <v>2024038</v>
      </c>
      <c r="J293" s="28"/>
      <c r="K293" s="1"/>
      <c r="L293" s="1"/>
      <c r="M293" s="1"/>
    </row>
    <row r="294" customFormat="1" ht="16" customHeight="1" spans="1:13">
      <c r="A294" s="5">
        <v>31</v>
      </c>
      <c r="B294" s="5">
        <v>1704</v>
      </c>
      <c r="C294" s="62">
        <v>108.73</v>
      </c>
      <c r="D294" s="12">
        <f t="shared" si="10"/>
        <v>23.9206</v>
      </c>
      <c r="E294" s="13">
        <f t="shared" si="11"/>
        <v>84.8094</v>
      </c>
      <c r="F294" s="3" t="s">
        <v>33</v>
      </c>
      <c r="G294" s="14">
        <v>4950</v>
      </c>
      <c r="H294" s="63">
        <v>538213.5</v>
      </c>
      <c r="I294" s="5">
        <v>2024038</v>
      </c>
      <c r="J294" s="28"/>
      <c r="K294" s="1"/>
      <c r="L294" s="1"/>
      <c r="M294" s="1"/>
    </row>
    <row r="295" customFormat="1" ht="16" customHeight="1" spans="1:13">
      <c r="A295" s="5">
        <v>31</v>
      </c>
      <c r="B295" s="5">
        <v>1604</v>
      </c>
      <c r="C295" s="62">
        <v>108.73</v>
      </c>
      <c r="D295" s="12">
        <f t="shared" si="10"/>
        <v>23.9206</v>
      </c>
      <c r="E295" s="13">
        <f t="shared" si="11"/>
        <v>84.8094</v>
      </c>
      <c r="F295" s="3" t="s">
        <v>33</v>
      </c>
      <c r="G295" s="14">
        <v>4950</v>
      </c>
      <c r="H295" s="63">
        <v>538213.5</v>
      </c>
      <c r="I295" s="5">
        <v>2024038</v>
      </c>
      <c r="J295" s="28"/>
      <c r="K295" s="1"/>
      <c r="L295" s="1"/>
      <c r="M295" s="1"/>
    </row>
    <row r="296" customFormat="1" ht="16" customHeight="1" spans="1:13">
      <c r="A296" s="5">
        <v>31</v>
      </c>
      <c r="B296" s="5">
        <v>1504</v>
      </c>
      <c r="C296" s="62">
        <v>108.73</v>
      </c>
      <c r="D296" s="12">
        <f t="shared" si="10"/>
        <v>23.9206</v>
      </c>
      <c r="E296" s="13">
        <f t="shared" si="11"/>
        <v>84.8094</v>
      </c>
      <c r="F296" s="3" t="s">
        <v>33</v>
      </c>
      <c r="G296" s="14">
        <v>4950</v>
      </c>
      <c r="H296" s="63">
        <v>538213.5</v>
      </c>
      <c r="I296" s="5">
        <v>2024038</v>
      </c>
      <c r="J296" s="28"/>
      <c r="K296" s="1"/>
      <c r="L296" s="1"/>
      <c r="M296" s="1"/>
    </row>
    <row r="297" customFormat="1" ht="16" customHeight="1" spans="1:13">
      <c r="A297" s="5">
        <v>31</v>
      </c>
      <c r="B297" s="5">
        <v>1404</v>
      </c>
      <c r="C297" s="62">
        <v>108.73</v>
      </c>
      <c r="D297" s="12">
        <f t="shared" si="10"/>
        <v>23.9206</v>
      </c>
      <c r="E297" s="13">
        <f t="shared" si="11"/>
        <v>84.8094</v>
      </c>
      <c r="F297" s="3" t="s">
        <v>33</v>
      </c>
      <c r="G297" s="14">
        <v>4879.99816058126</v>
      </c>
      <c r="H297" s="63">
        <v>530602.2</v>
      </c>
      <c r="I297" s="5">
        <v>2024038</v>
      </c>
      <c r="J297" s="28"/>
      <c r="K297" s="1"/>
      <c r="L297" s="1"/>
      <c r="M297" s="1"/>
    </row>
    <row r="298" customFormat="1" ht="16" customHeight="1" spans="1:13">
      <c r="A298" s="5">
        <v>31</v>
      </c>
      <c r="B298" s="5">
        <v>1304</v>
      </c>
      <c r="C298" s="62">
        <v>108.73</v>
      </c>
      <c r="D298" s="12">
        <f t="shared" si="10"/>
        <v>23.9206</v>
      </c>
      <c r="E298" s="13">
        <f t="shared" si="11"/>
        <v>84.8094</v>
      </c>
      <c r="F298" s="3" t="s">
        <v>33</v>
      </c>
      <c r="G298" s="14">
        <v>4950</v>
      </c>
      <c r="H298" s="63">
        <v>538213.5</v>
      </c>
      <c r="I298" s="5">
        <v>2024038</v>
      </c>
      <c r="J298" s="28"/>
      <c r="K298" s="1"/>
      <c r="L298" s="1"/>
      <c r="M298" s="1"/>
    </row>
    <row r="299" customFormat="1" ht="16" customHeight="1" spans="1:13">
      <c r="A299" s="5">
        <v>31</v>
      </c>
      <c r="B299" s="5">
        <v>1204</v>
      </c>
      <c r="C299" s="62">
        <v>108.73</v>
      </c>
      <c r="D299" s="12">
        <f t="shared" si="10"/>
        <v>23.9206</v>
      </c>
      <c r="E299" s="13">
        <f t="shared" si="11"/>
        <v>84.8094</v>
      </c>
      <c r="F299" s="3" t="s">
        <v>33</v>
      </c>
      <c r="G299" s="14">
        <v>4950</v>
      </c>
      <c r="H299" s="63">
        <v>538213.5</v>
      </c>
      <c r="I299" s="5">
        <v>2024038</v>
      </c>
      <c r="J299" s="28"/>
      <c r="K299" s="1"/>
      <c r="L299" s="1"/>
      <c r="M299" s="1"/>
    </row>
    <row r="300" customFormat="1" ht="16" customHeight="1" spans="1:13">
      <c r="A300" s="5">
        <v>31</v>
      </c>
      <c r="B300" s="5">
        <v>1104</v>
      </c>
      <c r="C300" s="62">
        <v>108.73</v>
      </c>
      <c r="D300" s="12">
        <f t="shared" si="10"/>
        <v>23.9206</v>
      </c>
      <c r="E300" s="13">
        <f t="shared" si="11"/>
        <v>84.8094</v>
      </c>
      <c r="F300" s="3" t="s">
        <v>33</v>
      </c>
      <c r="G300" s="14">
        <v>4940.00091970937</v>
      </c>
      <c r="H300" s="63">
        <v>537126.3</v>
      </c>
      <c r="I300" s="5">
        <v>2024038</v>
      </c>
      <c r="J300" s="28"/>
      <c r="K300" s="1"/>
      <c r="L300" s="1"/>
      <c r="M300" s="1"/>
    </row>
    <row r="301" customFormat="1" ht="16" customHeight="1" spans="1:13">
      <c r="A301" s="5">
        <v>31</v>
      </c>
      <c r="B301" s="5">
        <v>1004</v>
      </c>
      <c r="C301" s="62">
        <v>108.73</v>
      </c>
      <c r="D301" s="12">
        <f t="shared" si="10"/>
        <v>23.9206</v>
      </c>
      <c r="E301" s="13">
        <f t="shared" si="11"/>
        <v>84.8094</v>
      </c>
      <c r="F301" s="3" t="s">
        <v>33</v>
      </c>
      <c r="G301" s="14">
        <v>4930.00183941874</v>
      </c>
      <c r="H301" s="63">
        <v>536039.1</v>
      </c>
      <c r="I301" s="5">
        <v>2024038</v>
      </c>
      <c r="J301" s="28"/>
      <c r="K301" s="1"/>
      <c r="L301" s="1"/>
      <c r="M301" s="1"/>
    </row>
    <row r="302" customFormat="1" ht="16" customHeight="1" spans="1:13">
      <c r="A302" s="5">
        <v>31</v>
      </c>
      <c r="B302" s="5">
        <v>904</v>
      </c>
      <c r="C302" s="62">
        <v>108.73</v>
      </c>
      <c r="D302" s="12">
        <f t="shared" si="10"/>
        <v>23.9206</v>
      </c>
      <c r="E302" s="13">
        <f t="shared" si="11"/>
        <v>84.8094</v>
      </c>
      <c r="F302" s="3" t="s">
        <v>33</v>
      </c>
      <c r="G302" s="14">
        <v>4920.00275912812</v>
      </c>
      <c r="H302" s="63">
        <v>534951.9</v>
      </c>
      <c r="I302" s="5">
        <v>2024038</v>
      </c>
      <c r="J302" s="28"/>
      <c r="K302" s="1"/>
      <c r="L302" s="1"/>
      <c r="M302" s="1"/>
    </row>
    <row r="303" customFormat="1" ht="16" customHeight="1" spans="1:13">
      <c r="A303" s="5">
        <v>31</v>
      </c>
      <c r="B303" s="5">
        <v>804</v>
      </c>
      <c r="C303" s="62">
        <v>108.73</v>
      </c>
      <c r="D303" s="12">
        <f t="shared" si="10"/>
        <v>23.9206</v>
      </c>
      <c r="E303" s="13">
        <f t="shared" si="11"/>
        <v>84.8094</v>
      </c>
      <c r="F303" s="3" t="s">
        <v>33</v>
      </c>
      <c r="G303" s="14">
        <v>4910.00367883749</v>
      </c>
      <c r="H303" s="63">
        <v>533864.7</v>
      </c>
      <c r="I303" s="5">
        <v>2024038</v>
      </c>
      <c r="J303" s="28"/>
      <c r="K303" s="1"/>
      <c r="L303" s="1"/>
      <c r="M303" s="1"/>
    </row>
    <row r="304" customFormat="1" ht="16" customHeight="1" spans="1:13">
      <c r="A304" s="5">
        <v>31</v>
      </c>
      <c r="B304" s="5">
        <v>704</v>
      </c>
      <c r="C304" s="62">
        <v>108.73</v>
      </c>
      <c r="D304" s="12">
        <f t="shared" si="10"/>
        <v>23.9206</v>
      </c>
      <c r="E304" s="13">
        <f t="shared" si="11"/>
        <v>84.8094</v>
      </c>
      <c r="F304" s="3" t="s">
        <v>33</v>
      </c>
      <c r="G304" s="14">
        <v>4899.99632116251</v>
      </c>
      <c r="H304" s="63">
        <v>532776.6</v>
      </c>
      <c r="I304" s="5">
        <v>2024038</v>
      </c>
      <c r="J304" s="28"/>
      <c r="K304" s="1"/>
      <c r="L304" s="1"/>
      <c r="M304" s="1"/>
    </row>
    <row r="305" customFormat="1" ht="16" customHeight="1" spans="1:13">
      <c r="A305" s="5">
        <v>31</v>
      </c>
      <c r="B305" s="5">
        <v>604</v>
      </c>
      <c r="C305" s="62">
        <v>108.73</v>
      </c>
      <c r="D305" s="12">
        <f t="shared" si="10"/>
        <v>23.9206</v>
      </c>
      <c r="E305" s="13">
        <f t="shared" si="11"/>
        <v>84.8094</v>
      </c>
      <c r="F305" s="3" t="s">
        <v>33</v>
      </c>
      <c r="G305" s="14">
        <v>4889.99724087188</v>
      </c>
      <c r="H305" s="63">
        <v>531689.4</v>
      </c>
      <c r="I305" s="5">
        <v>2024038</v>
      </c>
      <c r="J305" s="28"/>
      <c r="K305" s="1"/>
      <c r="L305" s="1"/>
      <c r="M305" s="1"/>
    </row>
    <row r="306" customFormat="1" ht="16" customHeight="1" spans="1:13">
      <c r="A306" s="5">
        <v>31</v>
      </c>
      <c r="B306" s="5">
        <v>504</v>
      </c>
      <c r="C306" s="62">
        <v>108.73</v>
      </c>
      <c r="D306" s="12">
        <f t="shared" si="10"/>
        <v>23.9206</v>
      </c>
      <c r="E306" s="13">
        <f t="shared" si="11"/>
        <v>84.8094</v>
      </c>
      <c r="F306" s="3" t="s">
        <v>33</v>
      </c>
      <c r="G306" s="14">
        <v>4820.00367883749</v>
      </c>
      <c r="H306" s="63">
        <v>524079</v>
      </c>
      <c r="I306" s="5">
        <v>2024038</v>
      </c>
      <c r="J306" s="28"/>
      <c r="K306" s="1"/>
      <c r="L306" s="1"/>
      <c r="M306" s="1"/>
    </row>
    <row r="307" customFormat="1" ht="16" customHeight="1" spans="1:13">
      <c r="A307" s="5">
        <v>31</v>
      </c>
      <c r="B307" s="5">
        <v>404</v>
      </c>
      <c r="C307" s="62">
        <v>108.73</v>
      </c>
      <c r="D307" s="12">
        <f t="shared" si="10"/>
        <v>23.9206</v>
      </c>
      <c r="E307" s="13">
        <f t="shared" si="11"/>
        <v>84.8094</v>
      </c>
      <c r="F307" s="3" t="s">
        <v>33</v>
      </c>
      <c r="G307" s="14">
        <v>4719.99632116251</v>
      </c>
      <c r="H307" s="63">
        <v>513205.2</v>
      </c>
      <c r="I307" s="5">
        <v>2024038</v>
      </c>
      <c r="J307" s="28"/>
      <c r="K307" s="1"/>
      <c r="L307" s="1"/>
      <c r="M307" s="1"/>
    </row>
    <row r="308" customFormat="1" ht="16" customHeight="1" spans="1:13">
      <c r="A308" s="5">
        <v>31</v>
      </c>
      <c r="B308" s="5">
        <v>304</v>
      </c>
      <c r="C308" s="62">
        <v>108.73</v>
      </c>
      <c r="D308" s="12">
        <f t="shared" si="10"/>
        <v>23.9206</v>
      </c>
      <c r="E308" s="13">
        <f t="shared" si="11"/>
        <v>84.8094</v>
      </c>
      <c r="F308" s="3" t="s">
        <v>33</v>
      </c>
      <c r="G308" s="14">
        <v>4719.99632116251</v>
      </c>
      <c r="H308" s="63">
        <v>513205.2</v>
      </c>
      <c r="I308" s="5">
        <v>2024038</v>
      </c>
      <c r="J308" s="28"/>
      <c r="K308" s="1"/>
      <c r="L308" s="1"/>
      <c r="M308" s="1"/>
    </row>
    <row r="309" customFormat="1" ht="16" customHeight="1" spans="1:13">
      <c r="A309" s="5">
        <v>31</v>
      </c>
      <c r="B309" s="5">
        <v>2105</v>
      </c>
      <c r="C309" s="62">
        <v>108.73</v>
      </c>
      <c r="D309" s="12">
        <f t="shared" si="10"/>
        <v>23.9206</v>
      </c>
      <c r="E309" s="13">
        <f t="shared" si="11"/>
        <v>84.8094</v>
      </c>
      <c r="F309" s="3" t="s">
        <v>33</v>
      </c>
      <c r="G309" s="14">
        <v>4799.99724087188</v>
      </c>
      <c r="H309" s="63">
        <v>521903.7</v>
      </c>
      <c r="I309" s="5">
        <v>2024038</v>
      </c>
      <c r="J309" s="28"/>
      <c r="K309" s="1"/>
      <c r="L309" s="1"/>
      <c r="M309" s="1"/>
    </row>
    <row r="310" customFormat="1" ht="16" customHeight="1" spans="1:13">
      <c r="A310" s="5">
        <v>31</v>
      </c>
      <c r="B310" s="5">
        <v>2005</v>
      </c>
      <c r="C310" s="62">
        <v>108.73</v>
      </c>
      <c r="D310" s="12">
        <f t="shared" si="10"/>
        <v>23.9206</v>
      </c>
      <c r="E310" s="13">
        <f t="shared" si="11"/>
        <v>84.8094</v>
      </c>
      <c r="F310" s="3" t="s">
        <v>33</v>
      </c>
      <c r="G310" s="14">
        <v>4950</v>
      </c>
      <c r="H310" s="63">
        <v>538213.5</v>
      </c>
      <c r="I310" s="5">
        <v>2024038</v>
      </c>
      <c r="J310" s="28"/>
      <c r="K310" s="1"/>
      <c r="L310" s="1"/>
      <c r="M310" s="1"/>
    </row>
    <row r="311" customFormat="1" ht="16" customHeight="1" spans="1:13">
      <c r="A311" s="5">
        <v>31</v>
      </c>
      <c r="B311" s="5">
        <v>1905</v>
      </c>
      <c r="C311" s="62">
        <v>108.73</v>
      </c>
      <c r="D311" s="12">
        <f t="shared" si="10"/>
        <v>23.9206</v>
      </c>
      <c r="E311" s="13">
        <f t="shared" si="11"/>
        <v>84.8094</v>
      </c>
      <c r="F311" s="3" t="s">
        <v>33</v>
      </c>
      <c r="G311" s="14">
        <v>4950</v>
      </c>
      <c r="H311" s="63">
        <v>538213.5</v>
      </c>
      <c r="I311" s="5">
        <v>2024038</v>
      </c>
      <c r="J311" s="28"/>
      <c r="K311" s="1"/>
      <c r="L311" s="1"/>
      <c r="M311" s="1"/>
    </row>
    <row r="312" customFormat="1" ht="16" customHeight="1" spans="1:13">
      <c r="A312" s="5">
        <v>31</v>
      </c>
      <c r="B312" s="5">
        <v>1805</v>
      </c>
      <c r="C312" s="62">
        <v>108.73</v>
      </c>
      <c r="D312" s="12">
        <f t="shared" si="10"/>
        <v>23.9206</v>
      </c>
      <c r="E312" s="13">
        <f t="shared" si="11"/>
        <v>84.8094</v>
      </c>
      <c r="F312" s="3" t="s">
        <v>33</v>
      </c>
      <c r="G312" s="14">
        <v>4879.99816058126</v>
      </c>
      <c r="H312" s="63">
        <v>530602.2</v>
      </c>
      <c r="I312" s="5">
        <v>2024038</v>
      </c>
      <c r="J312" s="28"/>
      <c r="K312" s="1"/>
      <c r="L312" s="1"/>
      <c r="M312" s="1"/>
    </row>
    <row r="313" customFormat="1" ht="16" customHeight="1" spans="1:13">
      <c r="A313" s="5">
        <v>31</v>
      </c>
      <c r="B313" s="5">
        <v>1705</v>
      </c>
      <c r="C313" s="62">
        <v>108.73</v>
      </c>
      <c r="D313" s="12">
        <f t="shared" si="10"/>
        <v>23.9206</v>
      </c>
      <c r="E313" s="13">
        <f t="shared" si="11"/>
        <v>84.8094</v>
      </c>
      <c r="F313" s="3" t="s">
        <v>33</v>
      </c>
      <c r="G313" s="14">
        <v>4950</v>
      </c>
      <c r="H313" s="63">
        <v>538213.5</v>
      </c>
      <c r="I313" s="5">
        <v>2024038</v>
      </c>
      <c r="J313" s="28"/>
      <c r="K313" s="1"/>
      <c r="L313" s="1"/>
      <c r="M313" s="1"/>
    </row>
    <row r="314" customFormat="1" ht="16" customHeight="1" spans="1:13">
      <c r="A314" s="5">
        <v>31</v>
      </c>
      <c r="B314" s="5">
        <v>1605</v>
      </c>
      <c r="C314" s="62">
        <v>108.73</v>
      </c>
      <c r="D314" s="12">
        <f t="shared" si="10"/>
        <v>23.9206</v>
      </c>
      <c r="E314" s="13">
        <f t="shared" si="11"/>
        <v>84.8094</v>
      </c>
      <c r="F314" s="3" t="s">
        <v>33</v>
      </c>
      <c r="G314" s="14">
        <v>4950</v>
      </c>
      <c r="H314" s="63">
        <v>538213.5</v>
      </c>
      <c r="I314" s="5">
        <v>2024038</v>
      </c>
      <c r="J314" s="28"/>
      <c r="K314" s="1"/>
      <c r="L314" s="1"/>
      <c r="M314" s="1"/>
    </row>
    <row r="315" customFormat="1" ht="16" customHeight="1" spans="1:13">
      <c r="A315" s="5">
        <v>31</v>
      </c>
      <c r="B315" s="5">
        <v>1505</v>
      </c>
      <c r="C315" s="62">
        <v>108.73</v>
      </c>
      <c r="D315" s="12">
        <f t="shared" si="10"/>
        <v>23.9206</v>
      </c>
      <c r="E315" s="13">
        <f t="shared" si="11"/>
        <v>84.8094</v>
      </c>
      <c r="F315" s="3" t="s">
        <v>33</v>
      </c>
      <c r="G315" s="14">
        <v>4950</v>
      </c>
      <c r="H315" s="63">
        <v>538213.5</v>
      </c>
      <c r="I315" s="5">
        <v>2024038</v>
      </c>
      <c r="J315" s="28"/>
      <c r="K315" s="1"/>
      <c r="L315" s="1"/>
      <c r="M315" s="1"/>
    </row>
    <row r="316" customFormat="1" ht="16" customHeight="1" spans="1:13">
      <c r="A316" s="5">
        <v>31</v>
      </c>
      <c r="B316" s="5">
        <v>1405</v>
      </c>
      <c r="C316" s="62">
        <v>108.73</v>
      </c>
      <c r="D316" s="12">
        <f t="shared" si="10"/>
        <v>23.9206</v>
      </c>
      <c r="E316" s="13">
        <f t="shared" si="11"/>
        <v>84.8094</v>
      </c>
      <c r="F316" s="3" t="s">
        <v>33</v>
      </c>
      <c r="G316" s="14">
        <v>4879.99816058126</v>
      </c>
      <c r="H316" s="63">
        <v>530602.2</v>
      </c>
      <c r="I316" s="5">
        <v>2024038</v>
      </c>
      <c r="J316" s="28"/>
      <c r="K316" s="1"/>
      <c r="L316" s="1"/>
      <c r="M316" s="1"/>
    </row>
    <row r="317" customFormat="1" ht="16" customHeight="1" spans="1:13">
      <c r="A317" s="5">
        <v>31</v>
      </c>
      <c r="B317" s="5">
        <v>1305</v>
      </c>
      <c r="C317" s="62">
        <v>108.73</v>
      </c>
      <c r="D317" s="12">
        <f t="shared" si="10"/>
        <v>23.9206</v>
      </c>
      <c r="E317" s="13">
        <f t="shared" si="11"/>
        <v>84.8094</v>
      </c>
      <c r="F317" s="3" t="s">
        <v>33</v>
      </c>
      <c r="G317" s="14">
        <v>4950</v>
      </c>
      <c r="H317" s="63">
        <v>538213.5</v>
      </c>
      <c r="I317" s="5">
        <v>2024038</v>
      </c>
      <c r="J317" s="28"/>
      <c r="K317" s="1"/>
      <c r="L317" s="1"/>
      <c r="M317" s="1"/>
    </row>
    <row r="318" customFormat="1" ht="16" customHeight="1" spans="1:13">
      <c r="A318" s="5">
        <v>31</v>
      </c>
      <c r="B318" s="5">
        <v>1205</v>
      </c>
      <c r="C318" s="62">
        <v>108.73</v>
      </c>
      <c r="D318" s="12">
        <f t="shared" si="10"/>
        <v>23.9206</v>
      </c>
      <c r="E318" s="13">
        <f t="shared" si="11"/>
        <v>84.8094</v>
      </c>
      <c r="F318" s="3" t="s">
        <v>33</v>
      </c>
      <c r="G318" s="14">
        <v>4950</v>
      </c>
      <c r="H318" s="63">
        <v>538213.5</v>
      </c>
      <c r="I318" s="5">
        <v>2024038</v>
      </c>
      <c r="J318" s="28"/>
      <c r="K318" s="1"/>
      <c r="L318" s="1"/>
      <c r="M318" s="1"/>
    </row>
    <row r="319" customFormat="1" ht="16" customHeight="1" spans="1:13">
      <c r="A319" s="5">
        <v>31</v>
      </c>
      <c r="B319" s="5">
        <v>1105</v>
      </c>
      <c r="C319" s="62">
        <v>108.73</v>
      </c>
      <c r="D319" s="12">
        <f t="shared" si="10"/>
        <v>23.9206</v>
      </c>
      <c r="E319" s="13">
        <f t="shared" si="11"/>
        <v>84.8094</v>
      </c>
      <c r="F319" s="3" t="s">
        <v>33</v>
      </c>
      <c r="G319" s="14">
        <v>4940.00091970937</v>
      </c>
      <c r="H319" s="63">
        <v>537126.3</v>
      </c>
      <c r="I319" s="5">
        <v>2024038</v>
      </c>
      <c r="J319" s="28"/>
      <c r="K319" s="1"/>
      <c r="L319" s="1"/>
      <c r="M319" s="1"/>
    </row>
    <row r="320" customFormat="1" ht="16" customHeight="1" spans="1:13">
      <c r="A320" s="5">
        <v>31</v>
      </c>
      <c r="B320" s="5">
        <v>1005</v>
      </c>
      <c r="C320" s="62">
        <v>108.73</v>
      </c>
      <c r="D320" s="12">
        <f t="shared" si="10"/>
        <v>23.9206</v>
      </c>
      <c r="E320" s="13">
        <f t="shared" si="11"/>
        <v>84.8094</v>
      </c>
      <c r="F320" s="3" t="s">
        <v>33</v>
      </c>
      <c r="G320" s="14">
        <v>4930.00183941874</v>
      </c>
      <c r="H320" s="63">
        <v>536039.1</v>
      </c>
      <c r="I320" s="5">
        <v>2024038</v>
      </c>
      <c r="J320" s="28"/>
      <c r="K320" s="1"/>
      <c r="L320" s="1"/>
      <c r="M320" s="1"/>
    </row>
    <row r="321" customFormat="1" ht="16" customHeight="1" spans="1:13">
      <c r="A321" s="5">
        <v>31</v>
      </c>
      <c r="B321" s="5">
        <v>905</v>
      </c>
      <c r="C321" s="62">
        <v>108.73</v>
      </c>
      <c r="D321" s="12">
        <f t="shared" si="10"/>
        <v>23.9206</v>
      </c>
      <c r="E321" s="13">
        <f t="shared" si="11"/>
        <v>84.8094</v>
      </c>
      <c r="F321" s="3" t="s">
        <v>33</v>
      </c>
      <c r="G321" s="14">
        <v>4920.00275912812</v>
      </c>
      <c r="H321" s="63">
        <v>534951.9</v>
      </c>
      <c r="I321" s="5">
        <v>2024038</v>
      </c>
      <c r="J321" s="28"/>
      <c r="K321" s="1"/>
      <c r="L321" s="1"/>
      <c r="M321" s="1"/>
    </row>
    <row r="322" customFormat="1" ht="16" customHeight="1" spans="1:13">
      <c r="A322" s="5">
        <v>31</v>
      </c>
      <c r="B322" s="5">
        <v>805</v>
      </c>
      <c r="C322" s="62">
        <v>108.73</v>
      </c>
      <c r="D322" s="12">
        <f t="shared" si="10"/>
        <v>23.9206</v>
      </c>
      <c r="E322" s="13">
        <f t="shared" si="11"/>
        <v>84.8094</v>
      </c>
      <c r="F322" s="3" t="s">
        <v>33</v>
      </c>
      <c r="G322" s="14">
        <v>4910.00367883749</v>
      </c>
      <c r="H322" s="63">
        <v>533864.7</v>
      </c>
      <c r="I322" s="5">
        <v>2024038</v>
      </c>
      <c r="J322" s="28"/>
      <c r="K322" s="1"/>
      <c r="L322" s="1"/>
      <c r="M322" s="1"/>
    </row>
    <row r="323" customFormat="1" ht="16" customHeight="1" spans="1:13">
      <c r="A323" s="5">
        <v>31</v>
      </c>
      <c r="B323" s="5">
        <v>705</v>
      </c>
      <c r="C323" s="62">
        <v>108.73</v>
      </c>
      <c r="D323" s="12">
        <f t="shared" si="10"/>
        <v>23.9206</v>
      </c>
      <c r="E323" s="13">
        <f t="shared" si="11"/>
        <v>84.8094</v>
      </c>
      <c r="F323" s="3" t="s">
        <v>33</v>
      </c>
      <c r="G323" s="14">
        <v>4899.99632116251</v>
      </c>
      <c r="H323" s="63">
        <v>532776.6</v>
      </c>
      <c r="I323" s="5">
        <v>2024038</v>
      </c>
      <c r="J323" s="28"/>
      <c r="K323" s="1"/>
      <c r="L323" s="1"/>
      <c r="M323" s="1"/>
    </row>
    <row r="324" customFormat="1" ht="16" customHeight="1" spans="1:13">
      <c r="A324" s="5">
        <v>31</v>
      </c>
      <c r="B324" s="5">
        <v>605</v>
      </c>
      <c r="C324" s="62">
        <v>108.73</v>
      </c>
      <c r="D324" s="12">
        <f t="shared" si="10"/>
        <v>23.9206</v>
      </c>
      <c r="E324" s="13">
        <f t="shared" si="11"/>
        <v>84.8094</v>
      </c>
      <c r="F324" s="3" t="s">
        <v>33</v>
      </c>
      <c r="G324" s="14">
        <v>4889.99724087188</v>
      </c>
      <c r="H324" s="63">
        <v>531689.4</v>
      </c>
      <c r="I324" s="5">
        <v>2024038</v>
      </c>
      <c r="J324" s="28"/>
      <c r="K324" s="1"/>
      <c r="L324" s="1"/>
      <c r="M324" s="1"/>
    </row>
    <row r="325" customFormat="1" ht="16" customHeight="1" spans="1:13">
      <c r="A325" s="5">
        <v>31</v>
      </c>
      <c r="B325" s="5">
        <v>505</v>
      </c>
      <c r="C325" s="62">
        <v>108.73</v>
      </c>
      <c r="D325" s="12">
        <f t="shared" si="10"/>
        <v>23.9206</v>
      </c>
      <c r="E325" s="13">
        <f t="shared" si="11"/>
        <v>84.8094</v>
      </c>
      <c r="F325" s="3" t="s">
        <v>33</v>
      </c>
      <c r="G325" s="14">
        <v>4820.00367883749</v>
      </c>
      <c r="H325" s="63">
        <v>524079</v>
      </c>
      <c r="I325" s="5">
        <v>2024038</v>
      </c>
      <c r="J325" s="28"/>
      <c r="K325" s="1"/>
      <c r="L325" s="1"/>
      <c r="M325" s="1"/>
    </row>
    <row r="326" customFormat="1" ht="16" customHeight="1" spans="1:13">
      <c r="A326" s="5">
        <v>31</v>
      </c>
      <c r="B326" s="5">
        <v>405</v>
      </c>
      <c r="C326" s="62">
        <v>108.73</v>
      </c>
      <c r="D326" s="12">
        <f t="shared" si="10"/>
        <v>23.9206</v>
      </c>
      <c r="E326" s="13">
        <f t="shared" si="11"/>
        <v>84.8094</v>
      </c>
      <c r="F326" s="3" t="s">
        <v>33</v>
      </c>
      <c r="G326" s="14">
        <v>4719.99632116251</v>
      </c>
      <c r="H326" s="63">
        <v>513205.2</v>
      </c>
      <c r="I326" s="5">
        <v>2024038</v>
      </c>
      <c r="J326" s="28"/>
      <c r="K326" s="1"/>
      <c r="L326" s="1"/>
      <c r="M326" s="1"/>
    </row>
    <row r="327" customFormat="1" ht="16" customHeight="1" spans="1:13">
      <c r="A327" s="5">
        <v>31</v>
      </c>
      <c r="B327" s="5">
        <v>305</v>
      </c>
      <c r="C327" s="62">
        <v>108.73</v>
      </c>
      <c r="D327" s="12">
        <f t="shared" si="10"/>
        <v>23.9206</v>
      </c>
      <c r="E327" s="13">
        <f t="shared" si="11"/>
        <v>84.8094</v>
      </c>
      <c r="F327" s="3" t="s">
        <v>33</v>
      </c>
      <c r="G327" s="14">
        <v>4719.99632116251</v>
      </c>
      <c r="H327" s="63">
        <v>513205.2</v>
      </c>
      <c r="I327" s="5">
        <v>2024038</v>
      </c>
      <c r="J327" s="28"/>
      <c r="K327" s="1"/>
      <c r="L327" s="1"/>
      <c r="M327" s="1"/>
    </row>
    <row r="328" customFormat="1" ht="16" customHeight="1" spans="1:13">
      <c r="A328" s="5">
        <v>31</v>
      </c>
      <c r="B328" s="5">
        <v>205</v>
      </c>
      <c r="C328" s="62">
        <v>108.73</v>
      </c>
      <c r="D328" s="12">
        <f t="shared" si="10"/>
        <v>23.9206</v>
      </c>
      <c r="E328" s="13">
        <f t="shared" si="11"/>
        <v>84.8094</v>
      </c>
      <c r="F328" s="3" t="s">
        <v>33</v>
      </c>
      <c r="G328" s="14">
        <v>4640.00367883749</v>
      </c>
      <c r="H328" s="63">
        <v>504507.6</v>
      </c>
      <c r="I328" s="5">
        <v>2024038</v>
      </c>
      <c r="J328" s="28"/>
      <c r="K328" s="1"/>
      <c r="L328" s="1"/>
      <c r="M328" s="1"/>
    </row>
    <row r="329" customFormat="1" ht="16" customHeight="1" spans="1:13">
      <c r="A329" s="5">
        <v>31</v>
      </c>
      <c r="B329" s="5">
        <v>2106</v>
      </c>
      <c r="C329" s="62">
        <v>120.24</v>
      </c>
      <c r="D329" s="12">
        <f t="shared" si="10"/>
        <v>26.4528</v>
      </c>
      <c r="E329" s="13">
        <f t="shared" si="11"/>
        <v>93.7872</v>
      </c>
      <c r="F329" s="3" t="s">
        <v>32</v>
      </c>
      <c r="G329" s="14">
        <v>4840</v>
      </c>
      <c r="H329" s="63">
        <v>581961.6</v>
      </c>
      <c r="I329" s="5">
        <v>2024038</v>
      </c>
      <c r="J329" s="28"/>
      <c r="K329" s="1"/>
      <c r="L329" s="1"/>
      <c r="M329" s="1"/>
    </row>
    <row r="330" customFormat="1" ht="16" customHeight="1" spans="1:13">
      <c r="A330" s="5">
        <v>31</v>
      </c>
      <c r="B330" s="5">
        <v>2006</v>
      </c>
      <c r="C330" s="62">
        <v>120.24</v>
      </c>
      <c r="D330" s="12">
        <f t="shared" si="10"/>
        <v>26.4528</v>
      </c>
      <c r="E330" s="13">
        <f t="shared" si="11"/>
        <v>93.7872</v>
      </c>
      <c r="F330" s="3" t="s">
        <v>32</v>
      </c>
      <c r="G330" s="14">
        <v>4990</v>
      </c>
      <c r="H330" s="63">
        <v>599997.6</v>
      </c>
      <c r="I330" s="5">
        <v>2024038</v>
      </c>
      <c r="J330" s="28"/>
      <c r="K330" s="1"/>
      <c r="L330" s="1"/>
      <c r="M330" s="1"/>
    </row>
    <row r="331" customFormat="1" ht="16" customHeight="1" spans="1:13">
      <c r="A331" s="5">
        <v>31</v>
      </c>
      <c r="B331" s="5">
        <v>1906</v>
      </c>
      <c r="C331" s="62">
        <v>120.24</v>
      </c>
      <c r="D331" s="12">
        <f t="shared" si="10"/>
        <v>26.4528</v>
      </c>
      <c r="E331" s="13">
        <f t="shared" si="11"/>
        <v>93.7872</v>
      </c>
      <c r="F331" s="3" t="s">
        <v>32</v>
      </c>
      <c r="G331" s="14">
        <v>4990</v>
      </c>
      <c r="H331" s="63">
        <v>599997.6</v>
      </c>
      <c r="I331" s="5">
        <v>2024038</v>
      </c>
      <c r="J331" s="28"/>
      <c r="K331" s="1"/>
      <c r="L331" s="1"/>
      <c r="M331" s="1"/>
    </row>
    <row r="332" customFormat="1" ht="16" customHeight="1" spans="1:13">
      <c r="A332" s="5">
        <v>31</v>
      </c>
      <c r="B332" s="5">
        <v>1806</v>
      </c>
      <c r="C332" s="62">
        <v>120.24</v>
      </c>
      <c r="D332" s="12">
        <f t="shared" si="10"/>
        <v>26.4528</v>
      </c>
      <c r="E332" s="13">
        <f t="shared" si="11"/>
        <v>93.7872</v>
      </c>
      <c r="F332" s="3" t="s">
        <v>32</v>
      </c>
      <c r="G332" s="14">
        <v>4920</v>
      </c>
      <c r="H332" s="63">
        <v>591580.8</v>
      </c>
      <c r="I332" s="5">
        <v>2024038</v>
      </c>
      <c r="J332" s="28"/>
      <c r="K332" s="1"/>
      <c r="L332" s="1"/>
      <c r="M332" s="1"/>
    </row>
    <row r="333" customFormat="1" ht="16" customHeight="1" spans="1:13">
      <c r="A333" s="5">
        <v>31</v>
      </c>
      <c r="B333" s="5">
        <v>1706</v>
      </c>
      <c r="C333" s="62">
        <v>120.24</v>
      </c>
      <c r="D333" s="12">
        <f t="shared" si="10"/>
        <v>26.4528</v>
      </c>
      <c r="E333" s="13">
        <f t="shared" si="11"/>
        <v>93.7872</v>
      </c>
      <c r="F333" s="3" t="s">
        <v>32</v>
      </c>
      <c r="G333" s="14">
        <v>4990</v>
      </c>
      <c r="H333" s="63">
        <v>599997.6</v>
      </c>
      <c r="I333" s="5">
        <v>2024038</v>
      </c>
      <c r="J333" s="28"/>
      <c r="K333" s="1"/>
      <c r="L333" s="1"/>
      <c r="M333" s="1"/>
    </row>
    <row r="334" customFormat="1" ht="16" customHeight="1" spans="1:13">
      <c r="A334" s="5">
        <v>31</v>
      </c>
      <c r="B334" s="5">
        <v>1606</v>
      </c>
      <c r="C334" s="62">
        <v>120.24</v>
      </c>
      <c r="D334" s="12">
        <f t="shared" si="10"/>
        <v>26.4528</v>
      </c>
      <c r="E334" s="13">
        <f t="shared" si="11"/>
        <v>93.7872</v>
      </c>
      <c r="F334" s="3" t="s">
        <v>32</v>
      </c>
      <c r="G334" s="14">
        <v>4990</v>
      </c>
      <c r="H334" s="63">
        <v>599997.6</v>
      </c>
      <c r="I334" s="5">
        <v>2024038</v>
      </c>
      <c r="J334" s="28"/>
      <c r="K334" s="1"/>
      <c r="L334" s="1"/>
      <c r="M334" s="1"/>
    </row>
    <row r="335" customFormat="1" ht="16" customHeight="1" spans="1:13">
      <c r="A335" s="5">
        <v>31</v>
      </c>
      <c r="B335" s="5">
        <v>1506</v>
      </c>
      <c r="C335" s="62">
        <v>120.24</v>
      </c>
      <c r="D335" s="12">
        <f t="shared" si="10"/>
        <v>26.4528</v>
      </c>
      <c r="E335" s="13">
        <f t="shared" si="11"/>
        <v>93.7872</v>
      </c>
      <c r="F335" s="3" t="s">
        <v>32</v>
      </c>
      <c r="G335" s="14">
        <v>4990</v>
      </c>
      <c r="H335" s="63">
        <v>599997.6</v>
      </c>
      <c r="I335" s="5">
        <v>2024038</v>
      </c>
      <c r="J335" s="28"/>
      <c r="K335" s="1"/>
      <c r="L335" s="1"/>
      <c r="M335" s="1"/>
    </row>
    <row r="336" customFormat="1" ht="16" customHeight="1" spans="1:13">
      <c r="A336" s="5">
        <v>31</v>
      </c>
      <c r="B336" s="5">
        <v>1406</v>
      </c>
      <c r="C336" s="62">
        <v>120.24</v>
      </c>
      <c r="D336" s="12">
        <f t="shared" si="10"/>
        <v>26.4528</v>
      </c>
      <c r="E336" s="13">
        <f t="shared" si="11"/>
        <v>93.7872</v>
      </c>
      <c r="F336" s="3" t="s">
        <v>32</v>
      </c>
      <c r="G336" s="14">
        <v>4920</v>
      </c>
      <c r="H336" s="63">
        <v>591580.8</v>
      </c>
      <c r="I336" s="5">
        <v>2024038</v>
      </c>
      <c r="J336" s="28"/>
      <c r="K336" s="1"/>
      <c r="L336" s="1"/>
      <c r="M336" s="1"/>
    </row>
    <row r="337" customFormat="1" ht="16" customHeight="1" spans="1:13">
      <c r="A337" s="5">
        <v>31</v>
      </c>
      <c r="B337" s="5">
        <v>1306</v>
      </c>
      <c r="C337" s="62">
        <v>120.24</v>
      </c>
      <c r="D337" s="12">
        <f t="shared" si="10"/>
        <v>26.4528</v>
      </c>
      <c r="E337" s="13">
        <f t="shared" si="11"/>
        <v>93.7872</v>
      </c>
      <c r="F337" s="3" t="s">
        <v>32</v>
      </c>
      <c r="G337" s="14">
        <v>4990</v>
      </c>
      <c r="H337" s="63">
        <v>599997.6</v>
      </c>
      <c r="I337" s="5">
        <v>2024038</v>
      </c>
      <c r="J337" s="28"/>
      <c r="K337" s="1"/>
      <c r="L337" s="1"/>
      <c r="M337" s="1"/>
    </row>
    <row r="338" customFormat="1" ht="16" customHeight="1" spans="1:13">
      <c r="A338" s="5">
        <v>31</v>
      </c>
      <c r="B338" s="5">
        <v>1206</v>
      </c>
      <c r="C338" s="62">
        <v>120.24</v>
      </c>
      <c r="D338" s="12">
        <f t="shared" si="10"/>
        <v>26.4528</v>
      </c>
      <c r="E338" s="13">
        <f t="shared" si="11"/>
        <v>93.7872</v>
      </c>
      <c r="F338" s="3" t="s">
        <v>32</v>
      </c>
      <c r="G338" s="14">
        <v>4990</v>
      </c>
      <c r="H338" s="63">
        <v>599997.6</v>
      </c>
      <c r="I338" s="5">
        <v>2024038</v>
      </c>
      <c r="J338" s="28"/>
      <c r="K338" s="1"/>
      <c r="L338" s="1"/>
      <c r="M338" s="1"/>
    </row>
    <row r="339" customFormat="1" ht="16" customHeight="1" spans="1:13">
      <c r="A339" s="5">
        <v>31</v>
      </c>
      <c r="B339" s="5">
        <v>1106</v>
      </c>
      <c r="C339" s="62">
        <v>120.24</v>
      </c>
      <c r="D339" s="12">
        <f t="shared" si="10"/>
        <v>26.4528</v>
      </c>
      <c r="E339" s="13">
        <f t="shared" si="11"/>
        <v>93.7872</v>
      </c>
      <c r="F339" s="3" t="s">
        <v>32</v>
      </c>
      <c r="G339" s="14">
        <v>4980</v>
      </c>
      <c r="H339" s="63">
        <v>598795.2</v>
      </c>
      <c r="I339" s="5">
        <v>2024038</v>
      </c>
      <c r="J339" s="28"/>
      <c r="K339" s="1"/>
      <c r="L339" s="1"/>
      <c r="M339" s="1"/>
    </row>
    <row r="340" customFormat="1" ht="16" customHeight="1" spans="1:13">
      <c r="A340" s="5">
        <v>31</v>
      </c>
      <c r="B340" s="5">
        <v>1006</v>
      </c>
      <c r="C340" s="62">
        <v>120.24</v>
      </c>
      <c r="D340" s="12">
        <f t="shared" si="10"/>
        <v>26.4528</v>
      </c>
      <c r="E340" s="13">
        <f t="shared" si="11"/>
        <v>93.7872</v>
      </c>
      <c r="F340" s="3" t="s">
        <v>32</v>
      </c>
      <c r="G340" s="14">
        <v>4970</v>
      </c>
      <c r="H340" s="63">
        <v>597592.8</v>
      </c>
      <c r="I340" s="5">
        <v>2024038</v>
      </c>
      <c r="J340" s="28"/>
      <c r="K340" s="1"/>
      <c r="L340" s="1"/>
      <c r="M340" s="1"/>
    </row>
    <row r="341" customFormat="1" ht="16" customHeight="1" spans="1:13">
      <c r="A341" s="5">
        <v>31</v>
      </c>
      <c r="B341" s="5">
        <v>906</v>
      </c>
      <c r="C341" s="62">
        <v>120.24</v>
      </c>
      <c r="D341" s="12">
        <f t="shared" si="10"/>
        <v>26.4528</v>
      </c>
      <c r="E341" s="13">
        <f t="shared" si="11"/>
        <v>93.7872</v>
      </c>
      <c r="F341" s="3" t="s">
        <v>32</v>
      </c>
      <c r="G341" s="14">
        <v>4960</v>
      </c>
      <c r="H341" s="63">
        <v>596390.4</v>
      </c>
      <c r="I341" s="5">
        <v>2024038</v>
      </c>
      <c r="J341" s="28"/>
      <c r="K341" s="1"/>
      <c r="L341" s="1"/>
      <c r="M341" s="1"/>
    </row>
    <row r="342" customFormat="1" ht="16" customHeight="1" spans="1:13">
      <c r="A342" s="5">
        <v>31</v>
      </c>
      <c r="B342" s="5">
        <v>806</v>
      </c>
      <c r="C342" s="62">
        <v>120.24</v>
      </c>
      <c r="D342" s="12">
        <f t="shared" si="10"/>
        <v>26.4528</v>
      </c>
      <c r="E342" s="13">
        <f t="shared" si="11"/>
        <v>93.7872</v>
      </c>
      <c r="F342" s="3" t="s">
        <v>32</v>
      </c>
      <c r="G342" s="14">
        <v>4950</v>
      </c>
      <c r="H342" s="63">
        <v>595188</v>
      </c>
      <c r="I342" s="5">
        <v>2024038</v>
      </c>
      <c r="J342" s="28"/>
      <c r="K342" s="1"/>
      <c r="L342" s="1"/>
      <c r="M342" s="1"/>
    </row>
    <row r="343" customFormat="1" ht="16" customHeight="1" spans="1:13">
      <c r="A343" s="5">
        <v>31</v>
      </c>
      <c r="B343" s="5">
        <v>706</v>
      </c>
      <c r="C343" s="62">
        <v>120.24</v>
      </c>
      <c r="D343" s="12">
        <f t="shared" si="10"/>
        <v>26.4528</v>
      </c>
      <c r="E343" s="13">
        <f t="shared" si="11"/>
        <v>93.7872</v>
      </c>
      <c r="F343" s="3" t="s">
        <v>32</v>
      </c>
      <c r="G343" s="14">
        <v>4940</v>
      </c>
      <c r="H343" s="63">
        <v>593985.6</v>
      </c>
      <c r="I343" s="5">
        <v>2024038</v>
      </c>
      <c r="J343" s="28"/>
      <c r="K343" s="1"/>
      <c r="L343" s="1"/>
      <c r="M343" s="1"/>
    </row>
    <row r="344" customFormat="1" ht="16" customHeight="1" spans="1:13">
      <c r="A344" s="5">
        <v>31</v>
      </c>
      <c r="B344" s="5">
        <v>606</v>
      </c>
      <c r="C344" s="62">
        <v>120.24</v>
      </c>
      <c r="D344" s="12">
        <f t="shared" ref="D344:D407" si="12">C344*0.22</f>
        <v>26.4528</v>
      </c>
      <c r="E344" s="13">
        <f t="shared" ref="E344:E407" si="13">C344-D344</f>
        <v>93.7872</v>
      </c>
      <c r="F344" s="3" t="s">
        <v>32</v>
      </c>
      <c r="G344" s="14">
        <v>4930</v>
      </c>
      <c r="H344" s="63">
        <v>592783.2</v>
      </c>
      <c r="I344" s="5">
        <v>2024038</v>
      </c>
      <c r="J344" s="28"/>
      <c r="K344" s="1"/>
      <c r="L344" s="1"/>
      <c r="M344" s="1"/>
    </row>
    <row r="345" customFormat="1" ht="16" customHeight="1" spans="1:13">
      <c r="A345" s="5">
        <v>31</v>
      </c>
      <c r="B345" s="5">
        <v>406</v>
      </c>
      <c r="C345" s="62">
        <v>120.24</v>
      </c>
      <c r="D345" s="12">
        <f t="shared" si="12"/>
        <v>26.4528</v>
      </c>
      <c r="E345" s="13">
        <f t="shared" si="13"/>
        <v>93.7872</v>
      </c>
      <c r="F345" s="3" t="s">
        <v>32</v>
      </c>
      <c r="G345" s="14">
        <v>4760</v>
      </c>
      <c r="H345" s="63">
        <v>572342.4</v>
      </c>
      <c r="I345" s="5">
        <v>2024038</v>
      </c>
      <c r="J345" s="28"/>
      <c r="K345" s="1"/>
      <c r="L345" s="1"/>
      <c r="M345" s="1"/>
    </row>
    <row r="346" customFormat="1" ht="16" customHeight="1" spans="1:13">
      <c r="A346" s="5">
        <v>31</v>
      </c>
      <c r="B346" s="5">
        <v>306</v>
      </c>
      <c r="C346" s="62">
        <v>120.24</v>
      </c>
      <c r="D346" s="12">
        <f t="shared" si="12"/>
        <v>26.4528</v>
      </c>
      <c r="E346" s="13">
        <f t="shared" si="13"/>
        <v>93.7872</v>
      </c>
      <c r="F346" s="3" t="s">
        <v>32</v>
      </c>
      <c r="G346" s="14">
        <v>4760</v>
      </c>
      <c r="H346" s="63">
        <v>572342.4</v>
      </c>
      <c r="I346" s="5">
        <v>2024038</v>
      </c>
      <c r="J346" s="28"/>
      <c r="K346" s="1"/>
      <c r="L346" s="1"/>
      <c r="M346" s="1"/>
    </row>
    <row r="347" customFormat="1" ht="16" customHeight="1" spans="1:13">
      <c r="A347" s="5">
        <v>31</v>
      </c>
      <c r="B347" s="5">
        <v>206</v>
      </c>
      <c r="C347" s="62">
        <v>120.24</v>
      </c>
      <c r="D347" s="12">
        <f t="shared" si="12"/>
        <v>26.4528</v>
      </c>
      <c r="E347" s="13">
        <f t="shared" si="13"/>
        <v>93.7872</v>
      </c>
      <c r="F347" s="3" t="s">
        <v>32</v>
      </c>
      <c r="G347" s="14">
        <v>4680</v>
      </c>
      <c r="H347" s="63">
        <v>562723.2</v>
      </c>
      <c r="I347" s="5">
        <v>2024038</v>
      </c>
      <c r="J347" s="28"/>
      <c r="K347" s="1"/>
      <c r="L347" s="1"/>
      <c r="M347" s="1"/>
    </row>
    <row r="348" customFormat="1" ht="16" customHeight="1" spans="1:13">
      <c r="A348" s="5">
        <v>30</v>
      </c>
      <c r="B348" s="5">
        <v>2101</v>
      </c>
      <c r="C348" s="62">
        <v>120.19</v>
      </c>
      <c r="D348" s="12">
        <f t="shared" si="12"/>
        <v>26.4418</v>
      </c>
      <c r="E348" s="13">
        <f t="shared" si="13"/>
        <v>93.7482</v>
      </c>
      <c r="F348" s="3" t="s">
        <v>32</v>
      </c>
      <c r="G348" s="14">
        <v>4800</v>
      </c>
      <c r="H348" s="63">
        <v>576912</v>
      </c>
      <c r="I348" s="5">
        <v>2024423</v>
      </c>
      <c r="J348" s="28"/>
      <c r="K348" s="1"/>
      <c r="L348" s="1"/>
      <c r="M348" s="1"/>
    </row>
    <row r="349" customFormat="1" ht="16" customHeight="1" spans="1:13">
      <c r="A349" s="5">
        <v>30</v>
      </c>
      <c r="B349" s="5">
        <v>2001</v>
      </c>
      <c r="C349" s="62">
        <v>120.19</v>
      </c>
      <c r="D349" s="12">
        <f t="shared" si="12"/>
        <v>26.4418</v>
      </c>
      <c r="E349" s="13">
        <f t="shared" si="13"/>
        <v>93.7482</v>
      </c>
      <c r="F349" s="3" t="s">
        <v>32</v>
      </c>
      <c r="G349" s="14">
        <v>5000</v>
      </c>
      <c r="H349" s="63">
        <v>600950</v>
      </c>
      <c r="I349" s="5">
        <v>2024423</v>
      </c>
      <c r="J349" s="28"/>
      <c r="K349" s="1"/>
      <c r="L349" s="1"/>
      <c r="M349" s="1"/>
    </row>
    <row r="350" customFormat="1" ht="16" customHeight="1" spans="1:13">
      <c r="A350" s="5">
        <v>30</v>
      </c>
      <c r="B350" s="5">
        <v>1901</v>
      </c>
      <c r="C350" s="62">
        <v>120.19</v>
      </c>
      <c r="D350" s="12">
        <f t="shared" si="12"/>
        <v>26.4418</v>
      </c>
      <c r="E350" s="13">
        <f t="shared" si="13"/>
        <v>93.7482</v>
      </c>
      <c r="F350" s="3" t="s">
        <v>32</v>
      </c>
      <c r="G350" s="14">
        <v>5000</v>
      </c>
      <c r="H350" s="63">
        <v>600950</v>
      </c>
      <c r="I350" s="5">
        <v>2024423</v>
      </c>
      <c r="J350" s="28"/>
      <c r="K350" s="1"/>
      <c r="L350" s="1"/>
      <c r="M350" s="1"/>
    </row>
    <row r="351" customFormat="1" ht="16" customHeight="1" spans="1:13">
      <c r="A351" s="5">
        <v>30</v>
      </c>
      <c r="B351" s="5">
        <v>1801</v>
      </c>
      <c r="C351" s="62">
        <v>120.19</v>
      </c>
      <c r="D351" s="12">
        <f t="shared" si="12"/>
        <v>26.4418</v>
      </c>
      <c r="E351" s="13">
        <f t="shared" si="13"/>
        <v>93.7482</v>
      </c>
      <c r="F351" s="3" t="s">
        <v>32</v>
      </c>
      <c r="G351" s="14">
        <v>5000</v>
      </c>
      <c r="H351" s="63">
        <v>600950</v>
      </c>
      <c r="I351" s="5">
        <v>2024423</v>
      </c>
      <c r="J351" s="28"/>
      <c r="K351" s="1"/>
      <c r="L351" s="1"/>
      <c r="M351" s="1"/>
    </row>
    <row r="352" customFormat="1" ht="16" customHeight="1" spans="1:13">
      <c r="A352" s="5">
        <v>30</v>
      </c>
      <c r="B352" s="5">
        <v>1701</v>
      </c>
      <c r="C352" s="62">
        <v>120.19</v>
      </c>
      <c r="D352" s="12">
        <f t="shared" si="12"/>
        <v>26.4418</v>
      </c>
      <c r="E352" s="13">
        <f t="shared" si="13"/>
        <v>93.7482</v>
      </c>
      <c r="F352" s="3" t="s">
        <v>32</v>
      </c>
      <c r="G352" s="14">
        <v>5000</v>
      </c>
      <c r="H352" s="63">
        <v>600950</v>
      </c>
      <c r="I352" s="5">
        <v>2024423</v>
      </c>
      <c r="J352" s="28"/>
      <c r="K352" s="1"/>
      <c r="L352" s="1"/>
      <c r="M352" s="1"/>
    </row>
    <row r="353" customFormat="1" ht="16" customHeight="1" spans="1:13">
      <c r="A353" s="5">
        <v>30</v>
      </c>
      <c r="B353" s="5">
        <v>1601</v>
      </c>
      <c r="C353" s="62">
        <v>120.19</v>
      </c>
      <c r="D353" s="12">
        <f t="shared" si="12"/>
        <v>26.4418</v>
      </c>
      <c r="E353" s="13">
        <f t="shared" si="13"/>
        <v>93.7482</v>
      </c>
      <c r="F353" s="3" t="s">
        <v>32</v>
      </c>
      <c r="G353" s="14">
        <v>5000</v>
      </c>
      <c r="H353" s="63">
        <v>600950</v>
      </c>
      <c r="I353" s="5">
        <v>2024423</v>
      </c>
      <c r="J353" s="28"/>
      <c r="K353" s="1"/>
      <c r="L353" s="1"/>
      <c r="M353" s="1"/>
    </row>
    <row r="354" customFormat="1" ht="16" customHeight="1" spans="1:13">
      <c r="A354" s="5">
        <v>30</v>
      </c>
      <c r="B354" s="5">
        <v>1501</v>
      </c>
      <c r="C354" s="62">
        <v>120.19</v>
      </c>
      <c r="D354" s="12">
        <f t="shared" si="12"/>
        <v>26.4418</v>
      </c>
      <c r="E354" s="13">
        <f t="shared" si="13"/>
        <v>93.7482</v>
      </c>
      <c r="F354" s="3" t="s">
        <v>32</v>
      </c>
      <c r="G354" s="14">
        <v>5000</v>
      </c>
      <c r="H354" s="63">
        <v>600950</v>
      </c>
      <c r="I354" s="5">
        <v>2024423</v>
      </c>
      <c r="J354" s="28"/>
      <c r="K354" s="1"/>
      <c r="L354" s="1"/>
      <c r="M354" s="1"/>
    </row>
    <row r="355" customFormat="1" ht="16" customHeight="1" spans="1:13">
      <c r="A355" s="5">
        <v>30</v>
      </c>
      <c r="B355" s="5">
        <v>1401</v>
      </c>
      <c r="C355" s="62">
        <v>120.19</v>
      </c>
      <c r="D355" s="12">
        <f t="shared" si="12"/>
        <v>26.4418</v>
      </c>
      <c r="E355" s="13">
        <f t="shared" si="13"/>
        <v>93.7482</v>
      </c>
      <c r="F355" s="3" t="s">
        <v>32</v>
      </c>
      <c r="G355" s="14">
        <v>4950</v>
      </c>
      <c r="H355" s="63">
        <v>594940.5</v>
      </c>
      <c r="I355" s="5">
        <v>2024423</v>
      </c>
      <c r="J355" s="28"/>
      <c r="K355" s="1"/>
      <c r="L355" s="1"/>
      <c r="M355" s="1"/>
    </row>
    <row r="356" customFormat="1" ht="16" customHeight="1" spans="1:13">
      <c r="A356" s="5">
        <v>30</v>
      </c>
      <c r="B356" s="5">
        <v>1301</v>
      </c>
      <c r="C356" s="62">
        <v>120.19</v>
      </c>
      <c r="D356" s="12">
        <f t="shared" si="12"/>
        <v>26.4418</v>
      </c>
      <c r="E356" s="13">
        <f t="shared" si="13"/>
        <v>93.7482</v>
      </c>
      <c r="F356" s="3" t="s">
        <v>32</v>
      </c>
      <c r="G356" s="14">
        <v>5000</v>
      </c>
      <c r="H356" s="63">
        <v>600950</v>
      </c>
      <c r="I356" s="5">
        <v>2024423</v>
      </c>
      <c r="J356" s="28"/>
      <c r="K356" s="1"/>
      <c r="L356" s="1"/>
      <c r="M356" s="1"/>
    </row>
    <row r="357" customFormat="1" ht="16" customHeight="1" spans="1:13">
      <c r="A357" s="5">
        <v>30</v>
      </c>
      <c r="B357" s="5">
        <v>1201</v>
      </c>
      <c r="C357" s="62">
        <v>120.19</v>
      </c>
      <c r="D357" s="12">
        <f t="shared" si="12"/>
        <v>26.4418</v>
      </c>
      <c r="E357" s="13">
        <f t="shared" si="13"/>
        <v>93.7482</v>
      </c>
      <c r="F357" s="3" t="s">
        <v>32</v>
      </c>
      <c r="G357" s="14">
        <v>5000</v>
      </c>
      <c r="H357" s="63">
        <v>600950</v>
      </c>
      <c r="I357" s="5">
        <v>2024423</v>
      </c>
      <c r="J357" s="28"/>
      <c r="K357" s="1"/>
      <c r="L357" s="1"/>
      <c r="M357" s="1"/>
    </row>
    <row r="358" customFormat="1" ht="16" customHeight="1" spans="1:13">
      <c r="A358" s="5">
        <v>30</v>
      </c>
      <c r="B358" s="5">
        <v>1101</v>
      </c>
      <c r="C358" s="62">
        <v>120.19</v>
      </c>
      <c r="D358" s="12">
        <f t="shared" si="12"/>
        <v>26.4418</v>
      </c>
      <c r="E358" s="13">
        <f t="shared" si="13"/>
        <v>93.7482</v>
      </c>
      <c r="F358" s="3" t="s">
        <v>32</v>
      </c>
      <c r="G358" s="14">
        <v>4980</v>
      </c>
      <c r="H358" s="63">
        <v>598546.2</v>
      </c>
      <c r="I358" s="5">
        <v>2024423</v>
      </c>
      <c r="J358" s="28"/>
      <c r="K358" s="1"/>
      <c r="L358" s="1"/>
      <c r="M358" s="1"/>
    </row>
    <row r="359" customFormat="1" ht="16" customHeight="1" spans="1:13">
      <c r="A359" s="5">
        <v>30</v>
      </c>
      <c r="B359" s="5">
        <v>1001</v>
      </c>
      <c r="C359" s="62">
        <v>120.19</v>
      </c>
      <c r="D359" s="12">
        <f t="shared" si="12"/>
        <v>26.4418</v>
      </c>
      <c r="E359" s="13">
        <f t="shared" si="13"/>
        <v>93.7482</v>
      </c>
      <c r="F359" s="3" t="s">
        <v>32</v>
      </c>
      <c r="G359" s="14">
        <v>4970</v>
      </c>
      <c r="H359" s="63">
        <v>597344.3</v>
      </c>
      <c r="I359" s="5">
        <v>2024423</v>
      </c>
      <c r="J359" s="28"/>
      <c r="K359" s="1"/>
      <c r="L359" s="1"/>
      <c r="M359" s="1"/>
    </row>
    <row r="360" customFormat="1" ht="16" customHeight="1" spans="1:13">
      <c r="A360" s="5">
        <v>30</v>
      </c>
      <c r="B360" s="5">
        <v>901</v>
      </c>
      <c r="C360" s="62">
        <v>120.19</v>
      </c>
      <c r="D360" s="12">
        <f t="shared" si="12"/>
        <v>26.4418</v>
      </c>
      <c r="E360" s="13">
        <f t="shared" si="13"/>
        <v>93.7482</v>
      </c>
      <c r="F360" s="3" t="s">
        <v>32</v>
      </c>
      <c r="G360" s="14">
        <v>4960</v>
      </c>
      <c r="H360" s="63">
        <v>596142.4</v>
      </c>
      <c r="I360" s="5">
        <v>2024423</v>
      </c>
      <c r="J360" s="28"/>
      <c r="K360" s="1"/>
      <c r="L360" s="1"/>
      <c r="M360" s="1"/>
    </row>
    <row r="361" customFormat="1" ht="16" customHeight="1" spans="1:13">
      <c r="A361" s="5">
        <v>30</v>
      </c>
      <c r="B361" s="5">
        <v>501</v>
      </c>
      <c r="C361" s="62">
        <v>120.19</v>
      </c>
      <c r="D361" s="12">
        <f t="shared" si="12"/>
        <v>26.4418</v>
      </c>
      <c r="E361" s="13">
        <f t="shared" si="13"/>
        <v>93.7482</v>
      </c>
      <c r="F361" s="3" t="s">
        <v>32</v>
      </c>
      <c r="G361" s="14">
        <v>4920</v>
      </c>
      <c r="H361" s="63">
        <v>591334.8</v>
      </c>
      <c r="I361" s="5">
        <v>2024423</v>
      </c>
      <c r="J361" s="28"/>
      <c r="K361" s="1"/>
      <c r="L361" s="1"/>
      <c r="M361" s="1"/>
    </row>
    <row r="362" customFormat="1" ht="16" customHeight="1" spans="1:13">
      <c r="A362" s="5">
        <v>30</v>
      </c>
      <c r="B362" s="5">
        <v>401</v>
      </c>
      <c r="C362" s="62">
        <v>120.19</v>
      </c>
      <c r="D362" s="12">
        <f t="shared" si="12"/>
        <v>26.4418</v>
      </c>
      <c r="E362" s="13">
        <f t="shared" si="13"/>
        <v>93.7482</v>
      </c>
      <c r="F362" s="3" t="s">
        <v>32</v>
      </c>
      <c r="G362" s="14">
        <v>4860</v>
      </c>
      <c r="H362" s="63">
        <v>584123.4</v>
      </c>
      <c r="I362" s="5">
        <v>2024423</v>
      </c>
      <c r="J362" s="28"/>
      <c r="K362" s="1"/>
      <c r="L362" s="1"/>
      <c r="M362" s="1"/>
    </row>
    <row r="363" customFormat="1" ht="16" customHeight="1" spans="1:13">
      <c r="A363" s="5">
        <v>30</v>
      </c>
      <c r="B363" s="5">
        <v>301</v>
      </c>
      <c r="C363" s="62">
        <v>120.19</v>
      </c>
      <c r="D363" s="12">
        <f t="shared" si="12"/>
        <v>26.4418</v>
      </c>
      <c r="E363" s="13">
        <f t="shared" si="13"/>
        <v>93.7482</v>
      </c>
      <c r="F363" s="3" t="s">
        <v>32</v>
      </c>
      <c r="G363" s="14">
        <v>4900</v>
      </c>
      <c r="H363" s="63">
        <v>588931</v>
      </c>
      <c r="I363" s="5">
        <v>2024423</v>
      </c>
      <c r="J363" s="28"/>
      <c r="K363" s="1"/>
      <c r="L363" s="1"/>
      <c r="M363" s="1"/>
    </row>
    <row r="364" customFormat="1" ht="16" customHeight="1" spans="1:13">
      <c r="A364" s="5">
        <v>30</v>
      </c>
      <c r="B364" s="5">
        <v>201</v>
      </c>
      <c r="C364" s="62">
        <v>120.19</v>
      </c>
      <c r="D364" s="12">
        <f t="shared" si="12"/>
        <v>26.4418</v>
      </c>
      <c r="E364" s="13">
        <f t="shared" si="13"/>
        <v>93.7482</v>
      </c>
      <c r="F364" s="3" t="s">
        <v>32</v>
      </c>
      <c r="G364" s="14">
        <v>4800</v>
      </c>
      <c r="H364" s="63">
        <v>576912</v>
      </c>
      <c r="I364" s="5">
        <v>2024423</v>
      </c>
      <c r="J364" s="28"/>
      <c r="K364" s="1"/>
      <c r="L364" s="1"/>
      <c r="M364" s="1"/>
    </row>
    <row r="365" customFormat="1" ht="16" customHeight="1" spans="1:13">
      <c r="A365" s="5">
        <v>30</v>
      </c>
      <c r="B365" s="5">
        <v>2102</v>
      </c>
      <c r="C365" s="62">
        <v>108.69</v>
      </c>
      <c r="D365" s="12">
        <f t="shared" si="12"/>
        <v>23.9118</v>
      </c>
      <c r="E365" s="13">
        <f t="shared" si="13"/>
        <v>84.7782</v>
      </c>
      <c r="F365" s="3" t="s">
        <v>33</v>
      </c>
      <c r="G365" s="14">
        <v>4700</v>
      </c>
      <c r="H365" s="63">
        <v>510843</v>
      </c>
      <c r="I365" s="5">
        <v>2024423</v>
      </c>
      <c r="J365" s="28"/>
      <c r="K365" s="1"/>
      <c r="L365" s="1"/>
      <c r="M365" s="1"/>
    </row>
    <row r="366" customFormat="1" ht="16" customHeight="1" spans="1:13">
      <c r="A366" s="5">
        <v>30</v>
      </c>
      <c r="B366" s="5">
        <v>2002</v>
      </c>
      <c r="C366" s="62">
        <v>108.69</v>
      </c>
      <c r="D366" s="12">
        <f t="shared" si="12"/>
        <v>23.9118</v>
      </c>
      <c r="E366" s="13">
        <f t="shared" si="13"/>
        <v>84.7782</v>
      </c>
      <c r="F366" s="3" t="s">
        <v>33</v>
      </c>
      <c r="G366" s="14">
        <v>4900</v>
      </c>
      <c r="H366" s="63">
        <v>532581</v>
      </c>
      <c r="I366" s="5">
        <v>2024423</v>
      </c>
      <c r="J366" s="28"/>
      <c r="K366" s="1"/>
      <c r="L366" s="1"/>
      <c r="M366" s="1"/>
    </row>
    <row r="367" customFormat="1" ht="16" customHeight="1" spans="1:13">
      <c r="A367" s="5">
        <v>30</v>
      </c>
      <c r="B367" s="5">
        <v>1902</v>
      </c>
      <c r="C367" s="62">
        <v>108.69</v>
      </c>
      <c r="D367" s="12">
        <f t="shared" si="12"/>
        <v>23.9118</v>
      </c>
      <c r="E367" s="13">
        <f t="shared" si="13"/>
        <v>84.7782</v>
      </c>
      <c r="F367" s="3" t="s">
        <v>33</v>
      </c>
      <c r="G367" s="14">
        <v>4900</v>
      </c>
      <c r="H367" s="63">
        <v>532581</v>
      </c>
      <c r="I367" s="5">
        <v>2024423</v>
      </c>
      <c r="J367" s="28"/>
      <c r="K367" s="1"/>
      <c r="L367" s="1"/>
      <c r="M367" s="1"/>
    </row>
    <row r="368" customFormat="1" ht="16" customHeight="1" spans="1:13">
      <c r="A368" s="5">
        <v>30</v>
      </c>
      <c r="B368" s="5">
        <v>1802</v>
      </c>
      <c r="C368" s="62">
        <v>108.69</v>
      </c>
      <c r="D368" s="12">
        <f t="shared" si="12"/>
        <v>23.9118</v>
      </c>
      <c r="E368" s="13">
        <f t="shared" si="13"/>
        <v>84.7782</v>
      </c>
      <c r="F368" s="3" t="s">
        <v>33</v>
      </c>
      <c r="G368" s="14">
        <v>4900</v>
      </c>
      <c r="H368" s="63">
        <v>532581</v>
      </c>
      <c r="I368" s="5">
        <v>2024423</v>
      </c>
      <c r="J368" s="28"/>
      <c r="K368" s="1"/>
      <c r="L368" s="1"/>
      <c r="M368" s="1"/>
    </row>
    <row r="369" customFormat="1" ht="16" customHeight="1" spans="1:13">
      <c r="A369" s="5">
        <v>30</v>
      </c>
      <c r="B369" s="5">
        <v>1702</v>
      </c>
      <c r="C369" s="62">
        <v>108.69</v>
      </c>
      <c r="D369" s="12">
        <f t="shared" si="12"/>
        <v>23.9118</v>
      </c>
      <c r="E369" s="13">
        <f t="shared" si="13"/>
        <v>84.7782</v>
      </c>
      <c r="F369" s="3" t="s">
        <v>33</v>
      </c>
      <c r="G369" s="14">
        <v>4900</v>
      </c>
      <c r="H369" s="63">
        <v>532581</v>
      </c>
      <c r="I369" s="5">
        <v>2024423</v>
      </c>
      <c r="J369" s="28"/>
      <c r="K369" s="1"/>
      <c r="L369" s="1"/>
      <c r="M369" s="1"/>
    </row>
    <row r="370" customFormat="1" ht="16" customHeight="1" spans="1:13">
      <c r="A370" s="5">
        <v>30</v>
      </c>
      <c r="B370" s="5">
        <v>1602</v>
      </c>
      <c r="C370" s="62">
        <v>108.69</v>
      </c>
      <c r="D370" s="12">
        <f t="shared" si="12"/>
        <v>23.9118</v>
      </c>
      <c r="E370" s="13">
        <f t="shared" si="13"/>
        <v>84.7782</v>
      </c>
      <c r="F370" s="3" t="s">
        <v>33</v>
      </c>
      <c r="G370" s="14">
        <v>4900</v>
      </c>
      <c r="H370" s="63">
        <v>532581</v>
      </c>
      <c r="I370" s="5">
        <v>2024423</v>
      </c>
      <c r="J370" s="28"/>
      <c r="K370" s="1"/>
      <c r="L370" s="1"/>
      <c r="M370" s="1"/>
    </row>
    <row r="371" customFormat="1" ht="16" customHeight="1" spans="1:13">
      <c r="A371" s="5">
        <v>30</v>
      </c>
      <c r="B371" s="5">
        <v>1502</v>
      </c>
      <c r="C371" s="62">
        <v>108.69</v>
      </c>
      <c r="D371" s="12">
        <f t="shared" si="12"/>
        <v>23.9118</v>
      </c>
      <c r="E371" s="13">
        <f t="shared" si="13"/>
        <v>84.7782</v>
      </c>
      <c r="F371" s="3" t="s">
        <v>33</v>
      </c>
      <c r="G371" s="14">
        <v>4900</v>
      </c>
      <c r="H371" s="63">
        <v>532581</v>
      </c>
      <c r="I371" s="5">
        <v>2024423</v>
      </c>
      <c r="J371" s="28"/>
      <c r="K371" s="1"/>
      <c r="L371" s="1"/>
      <c r="M371" s="1"/>
    </row>
    <row r="372" customFormat="1" ht="16" customHeight="1" spans="1:13">
      <c r="A372" s="5">
        <v>30</v>
      </c>
      <c r="B372" s="5">
        <v>1402</v>
      </c>
      <c r="C372" s="62">
        <v>108.69</v>
      </c>
      <c r="D372" s="12">
        <f t="shared" si="12"/>
        <v>23.9118</v>
      </c>
      <c r="E372" s="13">
        <f t="shared" si="13"/>
        <v>84.7782</v>
      </c>
      <c r="F372" s="3" t="s">
        <v>33</v>
      </c>
      <c r="G372" s="14">
        <v>4850</v>
      </c>
      <c r="H372" s="63">
        <v>527146.5</v>
      </c>
      <c r="I372" s="5">
        <v>2024423</v>
      </c>
      <c r="J372" s="28"/>
      <c r="K372" s="1"/>
      <c r="L372" s="1"/>
      <c r="M372" s="1"/>
    </row>
    <row r="373" customFormat="1" ht="16" customHeight="1" spans="1:13">
      <c r="A373" s="5">
        <v>30</v>
      </c>
      <c r="B373" s="5">
        <v>1302</v>
      </c>
      <c r="C373" s="62">
        <v>108.69</v>
      </c>
      <c r="D373" s="12">
        <f t="shared" si="12"/>
        <v>23.9118</v>
      </c>
      <c r="E373" s="13">
        <f t="shared" si="13"/>
        <v>84.7782</v>
      </c>
      <c r="F373" s="3" t="s">
        <v>33</v>
      </c>
      <c r="G373" s="14">
        <v>4900</v>
      </c>
      <c r="H373" s="63">
        <v>532581</v>
      </c>
      <c r="I373" s="5">
        <v>2024423</v>
      </c>
      <c r="J373" s="28"/>
      <c r="K373" s="1"/>
      <c r="L373" s="1"/>
      <c r="M373" s="1"/>
    </row>
    <row r="374" customFormat="1" ht="16" customHeight="1" spans="1:13">
      <c r="A374" s="5">
        <v>30</v>
      </c>
      <c r="B374" s="5">
        <v>1102</v>
      </c>
      <c r="C374" s="62">
        <v>108.69</v>
      </c>
      <c r="D374" s="12">
        <f t="shared" si="12"/>
        <v>23.9118</v>
      </c>
      <c r="E374" s="13">
        <f t="shared" si="13"/>
        <v>84.7782</v>
      </c>
      <c r="F374" s="3" t="s">
        <v>33</v>
      </c>
      <c r="G374" s="14">
        <v>4880</v>
      </c>
      <c r="H374" s="63">
        <v>530407.2</v>
      </c>
      <c r="I374" s="5">
        <v>2024423</v>
      </c>
      <c r="J374" s="28"/>
      <c r="K374" s="1"/>
      <c r="L374" s="1"/>
      <c r="M374" s="1"/>
    </row>
    <row r="375" customFormat="1" ht="16" customHeight="1" spans="1:13">
      <c r="A375" s="5">
        <v>30</v>
      </c>
      <c r="B375" s="5">
        <v>702</v>
      </c>
      <c r="C375" s="62">
        <v>108.69</v>
      </c>
      <c r="D375" s="12">
        <f t="shared" si="12"/>
        <v>23.9118</v>
      </c>
      <c r="E375" s="13">
        <f t="shared" si="13"/>
        <v>84.7782</v>
      </c>
      <c r="F375" s="3" t="s">
        <v>33</v>
      </c>
      <c r="G375" s="14">
        <v>4840</v>
      </c>
      <c r="H375" s="63">
        <v>526059.6</v>
      </c>
      <c r="I375" s="5">
        <v>2024423</v>
      </c>
      <c r="J375" s="28"/>
      <c r="K375" s="1"/>
      <c r="L375" s="1"/>
      <c r="M375" s="1"/>
    </row>
    <row r="376" customFormat="1" ht="16" customHeight="1" spans="1:13">
      <c r="A376" s="5">
        <v>30</v>
      </c>
      <c r="B376" s="5">
        <v>602</v>
      </c>
      <c r="C376" s="62">
        <v>108.69</v>
      </c>
      <c r="D376" s="12">
        <f t="shared" si="12"/>
        <v>23.9118</v>
      </c>
      <c r="E376" s="13">
        <f t="shared" si="13"/>
        <v>84.7782</v>
      </c>
      <c r="F376" s="3" t="s">
        <v>33</v>
      </c>
      <c r="G376" s="14">
        <v>4830</v>
      </c>
      <c r="H376" s="63">
        <v>524972.7</v>
      </c>
      <c r="I376" s="5">
        <v>2024423</v>
      </c>
      <c r="J376" s="28"/>
      <c r="K376" s="1"/>
      <c r="L376" s="1"/>
      <c r="M376" s="1"/>
    </row>
    <row r="377" customFormat="1" ht="16" customHeight="1" spans="1:13">
      <c r="A377" s="5">
        <v>30</v>
      </c>
      <c r="B377" s="5">
        <v>402</v>
      </c>
      <c r="C377" s="62">
        <v>108.69</v>
      </c>
      <c r="D377" s="12">
        <f t="shared" si="12"/>
        <v>23.9118</v>
      </c>
      <c r="E377" s="13">
        <f t="shared" si="13"/>
        <v>84.7782</v>
      </c>
      <c r="F377" s="3" t="s">
        <v>33</v>
      </c>
      <c r="G377" s="14">
        <v>4760</v>
      </c>
      <c r="H377" s="63">
        <v>517364.4</v>
      </c>
      <c r="I377" s="5">
        <v>2024423</v>
      </c>
      <c r="J377" s="28"/>
      <c r="K377" s="1"/>
      <c r="L377" s="1"/>
      <c r="M377" s="1"/>
    </row>
    <row r="378" customFormat="1" ht="16" customHeight="1" spans="1:13">
      <c r="A378" s="5">
        <v>30</v>
      </c>
      <c r="B378" s="5">
        <v>302</v>
      </c>
      <c r="C378" s="62">
        <v>108.69</v>
      </c>
      <c r="D378" s="12">
        <f t="shared" si="12"/>
        <v>23.9118</v>
      </c>
      <c r="E378" s="13">
        <f t="shared" si="13"/>
        <v>84.7782</v>
      </c>
      <c r="F378" s="3" t="s">
        <v>33</v>
      </c>
      <c r="G378" s="14">
        <v>4800</v>
      </c>
      <c r="H378" s="63">
        <v>521712</v>
      </c>
      <c r="I378" s="5">
        <v>2024423</v>
      </c>
      <c r="J378" s="28"/>
      <c r="K378" s="1"/>
      <c r="L378" s="1"/>
      <c r="M378" s="1"/>
    </row>
    <row r="379" customFormat="1" ht="16" customHeight="1" spans="1:13">
      <c r="A379" s="5">
        <v>30</v>
      </c>
      <c r="B379" s="5">
        <v>202</v>
      </c>
      <c r="C379" s="62">
        <v>108.69</v>
      </c>
      <c r="D379" s="12">
        <f t="shared" si="12"/>
        <v>23.9118</v>
      </c>
      <c r="E379" s="13">
        <f t="shared" si="13"/>
        <v>84.7782</v>
      </c>
      <c r="F379" s="3" t="s">
        <v>33</v>
      </c>
      <c r="G379" s="14">
        <v>4700</v>
      </c>
      <c r="H379" s="63">
        <v>510843</v>
      </c>
      <c r="I379" s="5">
        <v>2024423</v>
      </c>
      <c r="J379" s="28"/>
      <c r="K379" s="1"/>
      <c r="L379" s="1"/>
      <c r="M379" s="1"/>
    </row>
    <row r="380" customFormat="1" ht="16" customHeight="1" spans="1:13">
      <c r="A380" s="5">
        <v>30</v>
      </c>
      <c r="B380" s="5">
        <v>2103</v>
      </c>
      <c r="C380" s="62">
        <v>108.69</v>
      </c>
      <c r="D380" s="12">
        <f t="shared" si="12"/>
        <v>23.9118</v>
      </c>
      <c r="E380" s="13">
        <f t="shared" si="13"/>
        <v>84.7782</v>
      </c>
      <c r="F380" s="3" t="s">
        <v>33</v>
      </c>
      <c r="G380" s="14">
        <v>4700</v>
      </c>
      <c r="H380" s="63">
        <v>510843</v>
      </c>
      <c r="I380" s="5">
        <v>2024423</v>
      </c>
      <c r="J380" s="28"/>
      <c r="K380" s="1"/>
      <c r="L380" s="1"/>
      <c r="M380" s="1"/>
    </row>
    <row r="381" customFormat="1" ht="16" customHeight="1" spans="1:13">
      <c r="A381" s="5">
        <v>30</v>
      </c>
      <c r="B381" s="5">
        <v>2003</v>
      </c>
      <c r="C381" s="62">
        <v>108.69</v>
      </c>
      <c r="D381" s="12">
        <f t="shared" si="12"/>
        <v>23.9118</v>
      </c>
      <c r="E381" s="13">
        <f t="shared" si="13"/>
        <v>84.7782</v>
      </c>
      <c r="F381" s="3" t="s">
        <v>33</v>
      </c>
      <c r="G381" s="14">
        <v>4900</v>
      </c>
      <c r="H381" s="63">
        <v>532581</v>
      </c>
      <c r="I381" s="5">
        <v>2024423</v>
      </c>
      <c r="J381" s="28"/>
      <c r="K381" s="1"/>
      <c r="L381" s="1"/>
      <c r="M381" s="1"/>
    </row>
    <row r="382" customFormat="1" ht="16" customHeight="1" spans="1:13">
      <c r="A382" s="5">
        <v>30</v>
      </c>
      <c r="B382" s="5">
        <v>1903</v>
      </c>
      <c r="C382" s="62">
        <v>108.69</v>
      </c>
      <c r="D382" s="12">
        <f t="shared" si="12"/>
        <v>23.9118</v>
      </c>
      <c r="E382" s="13">
        <f t="shared" si="13"/>
        <v>84.7782</v>
      </c>
      <c r="F382" s="3" t="s">
        <v>33</v>
      </c>
      <c r="G382" s="14">
        <v>4900</v>
      </c>
      <c r="H382" s="63">
        <v>532581</v>
      </c>
      <c r="I382" s="5">
        <v>2024423</v>
      </c>
      <c r="J382" s="28"/>
      <c r="K382" s="1"/>
      <c r="L382" s="1"/>
      <c r="M382" s="1"/>
    </row>
    <row r="383" customFormat="1" ht="16" customHeight="1" spans="1:13">
      <c r="A383" s="5">
        <v>30</v>
      </c>
      <c r="B383" s="5">
        <v>1803</v>
      </c>
      <c r="C383" s="62">
        <v>108.69</v>
      </c>
      <c r="D383" s="12">
        <f t="shared" si="12"/>
        <v>23.9118</v>
      </c>
      <c r="E383" s="13">
        <f t="shared" si="13"/>
        <v>84.7782</v>
      </c>
      <c r="F383" s="3" t="s">
        <v>33</v>
      </c>
      <c r="G383" s="14">
        <v>4900</v>
      </c>
      <c r="H383" s="63">
        <v>532581</v>
      </c>
      <c r="I383" s="5">
        <v>2024423</v>
      </c>
      <c r="J383" s="28"/>
      <c r="K383" s="1"/>
      <c r="L383" s="1"/>
      <c r="M383" s="1"/>
    </row>
    <row r="384" customFormat="1" ht="16" customHeight="1" spans="1:13">
      <c r="A384" s="5">
        <v>30</v>
      </c>
      <c r="B384" s="5">
        <v>1403</v>
      </c>
      <c r="C384" s="62">
        <v>108.69</v>
      </c>
      <c r="D384" s="12">
        <f t="shared" si="12"/>
        <v>23.9118</v>
      </c>
      <c r="E384" s="13">
        <f t="shared" si="13"/>
        <v>84.7782</v>
      </c>
      <c r="F384" s="3" t="s">
        <v>33</v>
      </c>
      <c r="G384" s="14">
        <v>4850</v>
      </c>
      <c r="H384" s="63">
        <v>527146.5</v>
      </c>
      <c r="I384" s="5">
        <v>2024423</v>
      </c>
      <c r="J384" s="28"/>
      <c r="K384" s="1"/>
      <c r="L384" s="1"/>
      <c r="M384" s="1"/>
    </row>
    <row r="385" customFormat="1" ht="16" customHeight="1" spans="1:13">
      <c r="A385" s="5">
        <v>30</v>
      </c>
      <c r="B385" s="5">
        <v>1303</v>
      </c>
      <c r="C385" s="62">
        <v>108.69</v>
      </c>
      <c r="D385" s="12">
        <f t="shared" si="12"/>
        <v>23.9118</v>
      </c>
      <c r="E385" s="13">
        <f t="shared" si="13"/>
        <v>84.7782</v>
      </c>
      <c r="F385" s="3" t="s">
        <v>33</v>
      </c>
      <c r="G385" s="14">
        <v>4900</v>
      </c>
      <c r="H385" s="63">
        <v>532581</v>
      </c>
      <c r="I385" s="5">
        <v>2024423</v>
      </c>
      <c r="J385" s="28"/>
      <c r="K385" s="1"/>
      <c r="L385" s="1"/>
      <c r="M385" s="1"/>
    </row>
    <row r="386" customFormat="1" ht="16" customHeight="1" spans="1:13">
      <c r="A386" s="5">
        <v>30</v>
      </c>
      <c r="B386" s="5">
        <v>703</v>
      </c>
      <c r="C386" s="62">
        <v>108.69</v>
      </c>
      <c r="D386" s="12">
        <f t="shared" si="12"/>
        <v>23.9118</v>
      </c>
      <c r="E386" s="13">
        <f t="shared" si="13"/>
        <v>84.7782</v>
      </c>
      <c r="F386" s="3" t="s">
        <v>33</v>
      </c>
      <c r="G386" s="14">
        <v>4840</v>
      </c>
      <c r="H386" s="63">
        <v>526059.6</v>
      </c>
      <c r="I386" s="5">
        <v>2024423</v>
      </c>
      <c r="J386" s="28"/>
      <c r="K386" s="1"/>
      <c r="L386" s="1"/>
      <c r="M386" s="1"/>
    </row>
    <row r="387" customFormat="1" ht="16" customHeight="1" spans="1:13">
      <c r="A387" s="5">
        <v>30</v>
      </c>
      <c r="B387" s="5">
        <v>403</v>
      </c>
      <c r="C387" s="62">
        <v>108.69</v>
      </c>
      <c r="D387" s="12">
        <f t="shared" si="12"/>
        <v>23.9118</v>
      </c>
      <c r="E387" s="13">
        <f t="shared" si="13"/>
        <v>84.7782</v>
      </c>
      <c r="F387" s="3" t="s">
        <v>33</v>
      </c>
      <c r="G387" s="14">
        <v>4760</v>
      </c>
      <c r="H387" s="63">
        <v>517364.4</v>
      </c>
      <c r="I387" s="5">
        <v>2024423</v>
      </c>
      <c r="J387" s="28"/>
      <c r="K387" s="1"/>
      <c r="L387" s="1"/>
      <c r="M387" s="1"/>
    </row>
    <row r="388" customFormat="1" ht="16" customHeight="1" spans="1:13">
      <c r="A388" s="5">
        <v>30</v>
      </c>
      <c r="B388" s="5">
        <v>303</v>
      </c>
      <c r="C388" s="62">
        <v>108.69</v>
      </c>
      <c r="D388" s="12">
        <f t="shared" si="12"/>
        <v>23.9118</v>
      </c>
      <c r="E388" s="13">
        <f t="shared" si="13"/>
        <v>84.7782</v>
      </c>
      <c r="F388" s="3" t="s">
        <v>33</v>
      </c>
      <c r="G388" s="14">
        <v>4800</v>
      </c>
      <c r="H388" s="63">
        <v>521712</v>
      </c>
      <c r="I388" s="5">
        <v>2024423</v>
      </c>
      <c r="J388" s="28"/>
      <c r="K388" s="1"/>
      <c r="L388" s="1"/>
      <c r="M388" s="1"/>
    </row>
    <row r="389" s="57" customFormat="1" ht="16" customHeight="1" spans="1:13">
      <c r="A389" s="5">
        <v>30</v>
      </c>
      <c r="B389" s="5">
        <v>203</v>
      </c>
      <c r="C389" s="62">
        <v>108.69</v>
      </c>
      <c r="D389" s="12">
        <f t="shared" si="12"/>
        <v>23.9118</v>
      </c>
      <c r="E389" s="13">
        <f t="shared" si="13"/>
        <v>84.7782</v>
      </c>
      <c r="F389" s="3" t="s">
        <v>33</v>
      </c>
      <c r="G389" s="14">
        <v>4700</v>
      </c>
      <c r="H389" s="63">
        <v>510843</v>
      </c>
      <c r="I389" s="5">
        <v>2024423</v>
      </c>
      <c r="J389" s="28"/>
      <c r="K389" s="1"/>
      <c r="L389" s="1"/>
      <c r="M389" s="1"/>
    </row>
    <row r="390" s="57" customFormat="1" ht="16" customHeight="1" spans="1:13">
      <c r="A390" s="5">
        <v>30</v>
      </c>
      <c r="B390" s="5">
        <v>2104</v>
      </c>
      <c r="C390" s="62">
        <v>120.19</v>
      </c>
      <c r="D390" s="12">
        <f t="shared" si="12"/>
        <v>26.4418</v>
      </c>
      <c r="E390" s="13">
        <f t="shared" si="13"/>
        <v>93.7482</v>
      </c>
      <c r="F390" s="3" t="s">
        <v>32</v>
      </c>
      <c r="G390" s="14">
        <v>4800</v>
      </c>
      <c r="H390" s="63">
        <v>576912</v>
      </c>
      <c r="I390" s="5">
        <v>2024423</v>
      </c>
      <c r="J390" s="28"/>
      <c r="K390" s="1"/>
      <c r="L390" s="1"/>
      <c r="M390" s="1"/>
    </row>
    <row r="391" s="57" customFormat="1" ht="16" customHeight="1" spans="1:13">
      <c r="A391" s="5">
        <v>30</v>
      </c>
      <c r="B391" s="5">
        <v>2004</v>
      </c>
      <c r="C391" s="62">
        <v>120.19</v>
      </c>
      <c r="D391" s="12">
        <f t="shared" si="12"/>
        <v>26.4418</v>
      </c>
      <c r="E391" s="13">
        <f t="shared" si="13"/>
        <v>93.7482</v>
      </c>
      <c r="F391" s="3" t="s">
        <v>32</v>
      </c>
      <c r="G391" s="14">
        <v>5000</v>
      </c>
      <c r="H391" s="63">
        <v>600950</v>
      </c>
      <c r="I391" s="5">
        <v>2024423</v>
      </c>
      <c r="J391" s="28"/>
      <c r="K391" s="1"/>
      <c r="L391" s="1"/>
      <c r="M391" s="1"/>
    </row>
    <row r="392" s="57" customFormat="1" ht="16" customHeight="1" spans="1:13">
      <c r="A392" s="5">
        <v>30</v>
      </c>
      <c r="B392" s="5">
        <v>1904</v>
      </c>
      <c r="C392" s="62">
        <v>120.19</v>
      </c>
      <c r="D392" s="12">
        <f t="shared" si="12"/>
        <v>26.4418</v>
      </c>
      <c r="E392" s="13">
        <f t="shared" si="13"/>
        <v>93.7482</v>
      </c>
      <c r="F392" s="3" t="s">
        <v>32</v>
      </c>
      <c r="G392" s="14">
        <v>5000</v>
      </c>
      <c r="H392" s="63">
        <v>600950</v>
      </c>
      <c r="I392" s="5">
        <v>2024423</v>
      </c>
      <c r="J392" s="28"/>
      <c r="K392" s="1"/>
      <c r="L392" s="1"/>
      <c r="M392" s="1"/>
    </row>
    <row r="393" s="57" customFormat="1" ht="16" customHeight="1" spans="1:13">
      <c r="A393" s="5">
        <v>30</v>
      </c>
      <c r="B393" s="5">
        <v>1804</v>
      </c>
      <c r="C393" s="62">
        <v>120.19</v>
      </c>
      <c r="D393" s="12">
        <f t="shared" si="12"/>
        <v>26.4418</v>
      </c>
      <c r="E393" s="13">
        <f t="shared" si="13"/>
        <v>93.7482</v>
      </c>
      <c r="F393" s="3" t="s">
        <v>32</v>
      </c>
      <c r="G393" s="14">
        <v>5000</v>
      </c>
      <c r="H393" s="63">
        <v>600950</v>
      </c>
      <c r="I393" s="5">
        <v>2024423</v>
      </c>
      <c r="J393" s="28"/>
      <c r="K393" s="1"/>
      <c r="L393" s="1"/>
      <c r="M393" s="1"/>
    </row>
    <row r="394" s="57" customFormat="1" ht="16" customHeight="1" spans="1:13">
      <c r="A394" s="5">
        <v>30</v>
      </c>
      <c r="B394" s="5">
        <v>1704</v>
      </c>
      <c r="C394" s="62">
        <v>120.19</v>
      </c>
      <c r="D394" s="12">
        <f t="shared" si="12"/>
        <v>26.4418</v>
      </c>
      <c r="E394" s="13">
        <f t="shared" si="13"/>
        <v>93.7482</v>
      </c>
      <c r="F394" s="3" t="s">
        <v>32</v>
      </c>
      <c r="G394" s="14">
        <v>5000</v>
      </c>
      <c r="H394" s="63">
        <v>600950</v>
      </c>
      <c r="I394" s="5">
        <v>2024423</v>
      </c>
      <c r="J394" s="28"/>
      <c r="K394" s="1"/>
      <c r="L394" s="1"/>
      <c r="M394" s="1"/>
    </row>
    <row r="395" s="57" customFormat="1" ht="16" customHeight="1" spans="1:13">
      <c r="A395" s="5">
        <v>30</v>
      </c>
      <c r="B395" s="5">
        <v>1604</v>
      </c>
      <c r="C395" s="62">
        <v>120.19</v>
      </c>
      <c r="D395" s="12">
        <f t="shared" si="12"/>
        <v>26.4418</v>
      </c>
      <c r="E395" s="13">
        <f t="shared" si="13"/>
        <v>93.7482</v>
      </c>
      <c r="F395" s="3" t="s">
        <v>32</v>
      </c>
      <c r="G395" s="14">
        <v>5000</v>
      </c>
      <c r="H395" s="63">
        <v>600950</v>
      </c>
      <c r="I395" s="5">
        <v>2024423</v>
      </c>
      <c r="J395" s="28"/>
      <c r="K395" s="1"/>
      <c r="L395" s="1"/>
      <c r="M395" s="1"/>
    </row>
    <row r="396" s="57" customFormat="1" ht="16" customHeight="1" spans="1:13">
      <c r="A396" s="5">
        <v>30</v>
      </c>
      <c r="B396" s="5">
        <v>1504</v>
      </c>
      <c r="C396" s="62">
        <v>120.19</v>
      </c>
      <c r="D396" s="12">
        <f t="shared" si="12"/>
        <v>26.4418</v>
      </c>
      <c r="E396" s="13">
        <f t="shared" si="13"/>
        <v>93.7482</v>
      </c>
      <c r="F396" s="3" t="s">
        <v>32</v>
      </c>
      <c r="G396" s="14">
        <v>5000</v>
      </c>
      <c r="H396" s="63">
        <v>600950</v>
      </c>
      <c r="I396" s="5">
        <v>2024423</v>
      </c>
      <c r="J396" s="28"/>
      <c r="K396" s="1"/>
      <c r="L396" s="1"/>
      <c r="M396" s="1"/>
    </row>
    <row r="397" s="57" customFormat="1" ht="16" customHeight="1" spans="1:13">
      <c r="A397" s="5">
        <v>30</v>
      </c>
      <c r="B397" s="5">
        <v>1404</v>
      </c>
      <c r="C397" s="62">
        <v>120.19</v>
      </c>
      <c r="D397" s="12">
        <f t="shared" si="12"/>
        <v>26.4418</v>
      </c>
      <c r="E397" s="13">
        <f t="shared" si="13"/>
        <v>93.7482</v>
      </c>
      <c r="F397" s="3" t="s">
        <v>32</v>
      </c>
      <c r="G397" s="14">
        <v>4950</v>
      </c>
      <c r="H397" s="63">
        <v>594940.5</v>
      </c>
      <c r="I397" s="5">
        <v>2024423</v>
      </c>
      <c r="J397" s="28"/>
      <c r="K397" s="1"/>
      <c r="L397" s="1"/>
      <c r="M397" s="1"/>
    </row>
    <row r="398" s="57" customFormat="1" ht="16" customHeight="1" spans="1:13">
      <c r="A398" s="5">
        <v>30</v>
      </c>
      <c r="B398" s="5">
        <v>1304</v>
      </c>
      <c r="C398" s="62">
        <v>120.19</v>
      </c>
      <c r="D398" s="12">
        <f t="shared" si="12"/>
        <v>26.4418</v>
      </c>
      <c r="E398" s="13">
        <f t="shared" si="13"/>
        <v>93.7482</v>
      </c>
      <c r="F398" s="3" t="s">
        <v>32</v>
      </c>
      <c r="G398" s="14">
        <v>5000</v>
      </c>
      <c r="H398" s="63">
        <v>600950</v>
      </c>
      <c r="I398" s="5">
        <v>2024423</v>
      </c>
      <c r="J398" s="28"/>
      <c r="K398" s="1"/>
      <c r="L398" s="1"/>
      <c r="M398" s="1"/>
    </row>
    <row r="399" s="57" customFormat="1" ht="16" customHeight="1" spans="1:13">
      <c r="A399" s="5">
        <v>30</v>
      </c>
      <c r="B399" s="5">
        <v>1204</v>
      </c>
      <c r="C399" s="62">
        <v>120.19</v>
      </c>
      <c r="D399" s="12">
        <f t="shared" si="12"/>
        <v>26.4418</v>
      </c>
      <c r="E399" s="13">
        <f t="shared" si="13"/>
        <v>93.7482</v>
      </c>
      <c r="F399" s="3" t="s">
        <v>32</v>
      </c>
      <c r="G399" s="14">
        <v>5000</v>
      </c>
      <c r="H399" s="63">
        <v>600950</v>
      </c>
      <c r="I399" s="5">
        <v>2024423</v>
      </c>
      <c r="J399" s="28"/>
      <c r="K399" s="1"/>
      <c r="L399" s="1"/>
      <c r="M399" s="1"/>
    </row>
    <row r="400" s="57" customFormat="1" ht="16" customHeight="1" spans="1:13">
      <c r="A400" s="5">
        <v>30</v>
      </c>
      <c r="B400" s="5">
        <v>1104</v>
      </c>
      <c r="C400" s="62">
        <v>120.19</v>
      </c>
      <c r="D400" s="12">
        <f t="shared" si="12"/>
        <v>26.4418</v>
      </c>
      <c r="E400" s="13">
        <f t="shared" si="13"/>
        <v>93.7482</v>
      </c>
      <c r="F400" s="3" t="s">
        <v>32</v>
      </c>
      <c r="G400" s="14">
        <v>4980</v>
      </c>
      <c r="H400" s="63">
        <v>598546.2</v>
      </c>
      <c r="I400" s="5">
        <v>2024423</v>
      </c>
      <c r="J400" s="28"/>
      <c r="K400" s="1"/>
      <c r="L400" s="1"/>
      <c r="M400" s="1"/>
    </row>
    <row r="401" s="57" customFormat="1" ht="16" customHeight="1" spans="1:13">
      <c r="A401" s="5">
        <v>30</v>
      </c>
      <c r="B401" s="5">
        <v>1004</v>
      </c>
      <c r="C401" s="62">
        <v>120.19</v>
      </c>
      <c r="D401" s="12">
        <f t="shared" si="12"/>
        <v>26.4418</v>
      </c>
      <c r="E401" s="13">
        <f t="shared" si="13"/>
        <v>93.7482</v>
      </c>
      <c r="F401" s="3" t="s">
        <v>32</v>
      </c>
      <c r="G401" s="14">
        <v>4970</v>
      </c>
      <c r="H401" s="63">
        <v>597344.3</v>
      </c>
      <c r="I401" s="5">
        <v>2024423</v>
      </c>
      <c r="J401" s="28"/>
      <c r="K401" s="1"/>
      <c r="L401" s="1"/>
      <c r="M401" s="1"/>
    </row>
    <row r="402" s="57" customFormat="1" ht="16" customHeight="1" spans="1:13">
      <c r="A402" s="5">
        <v>30</v>
      </c>
      <c r="B402" s="5">
        <v>904</v>
      </c>
      <c r="C402" s="62">
        <v>120.19</v>
      </c>
      <c r="D402" s="12">
        <f t="shared" si="12"/>
        <v>26.4418</v>
      </c>
      <c r="E402" s="13">
        <f t="shared" si="13"/>
        <v>93.7482</v>
      </c>
      <c r="F402" s="3" t="s">
        <v>32</v>
      </c>
      <c r="G402" s="14">
        <v>4960</v>
      </c>
      <c r="H402" s="63">
        <v>596142.4</v>
      </c>
      <c r="I402" s="5">
        <v>2024423</v>
      </c>
      <c r="J402" s="28"/>
      <c r="K402" s="1"/>
      <c r="L402" s="1"/>
      <c r="M402" s="1"/>
    </row>
    <row r="403" ht="16" customHeight="1" spans="1:10">
      <c r="A403" s="5">
        <v>30</v>
      </c>
      <c r="B403" s="5">
        <v>804</v>
      </c>
      <c r="C403" s="62">
        <v>120.19</v>
      </c>
      <c r="D403" s="12">
        <f t="shared" si="12"/>
        <v>26.4418</v>
      </c>
      <c r="E403" s="13">
        <f t="shared" si="13"/>
        <v>93.7482</v>
      </c>
      <c r="F403" s="3" t="s">
        <v>32</v>
      </c>
      <c r="G403" s="14">
        <v>4950</v>
      </c>
      <c r="H403" s="63">
        <v>594940.5</v>
      </c>
      <c r="I403" s="5">
        <v>2024423</v>
      </c>
      <c r="J403" s="28"/>
    </row>
    <row r="404" ht="16" customHeight="1" spans="1:10">
      <c r="A404" s="5">
        <v>30</v>
      </c>
      <c r="B404" s="5">
        <v>604</v>
      </c>
      <c r="C404" s="62">
        <v>120.19</v>
      </c>
      <c r="D404" s="12">
        <f t="shared" si="12"/>
        <v>26.4418</v>
      </c>
      <c r="E404" s="13">
        <f t="shared" si="13"/>
        <v>93.7482</v>
      </c>
      <c r="F404" s="3" t="s">
        <v>32</v>
      </c>
      <c r="G404" s="14">
        <v>4930</v>
      </c>
      <c r="H404" s="63">
        <v>592536.7</v>
      </c>
      <c r="I404" s="5">
        <v>2024423</v>
      </c>
      <c r="J404" s="28"/>
    </row>
    <row r="405" ht="16" customHeight="1" spans="1:10">
      <c r="A405" s="5">
        <v>30</v>
      </c>
      <c r="B405" s="5">
        <v>504</v>
      </c>
      <c r="C405" s="62">
        <v>120.19</v>
      </c>
      <c r="D405" s="12">
        <f t="shared" si="12"/>
        <v>26.4418</v>
      </c>
      <c r="E405" s="13">
        <f t="shared" si="13"/>
        <v>93.7482</v>
      </c>
      <c r="F405" s="3" t="s">
        <v>32</v>
      </c>
      <c r="G405" s="14">
        <v>4920</v>
      </c>
      <c r="H405" s="63">
        <v>591334.8</v>
      </c>
      <c r="I405" s="5">
        <v>2024423</v>
      </c>
      <c r="J405" s="28"/>
    </row>
    <row r="406" ht="16" customHeight="1" spans="1:10">
      <c r="A406" s="5">
        <v>30</v>
      </c>
      <c r="B406" s="5">
        <v>404</v>
      </c>
      <c r="C406" s="62">
        <v>120.19</v>
      </c>
      <c r="D406" s="12">
        <f t="shared" si="12"/>
        <v>26.4418</v>
      </c>
      <c r="E406" s="13">
        <f t="shared" si="13"/>
        <v>93.7482</v>
      </c>
      <c r="F406" s="3" t="s">
        <v>32</v>
      </c>
      <c r="G406" s="14">
        <v>4860</v>
      </c>
      <c r="H406" s="63">
        <v>584123.4</v>
      </c>
      <c r="I406" s="5">
        <v>2024423</v>
      </c>
      <c r="J406" s="28"/>
    </row>
    <row r="407" ht="16" customHeight="1" spans="1:10">
      <c r="A407" s="5">
        <v>30</v>
      </c>
      <c r="B407" s="5">
        <v>304</v>
      </c>
      <c r="C407" s="62">
        <v>120.19</v>
      </c>
      <c r="D407" s="12">
        <f t="shared" si="12"/>
        <v>26.4418</v>
      </c>
      <c r="E407" s="13">
        <f t="shared" si="13"/>
        <v>93.7482</v>
      </c>
      <c r="F407" s="3" t="s">
        <v>32</v>
      </c>
      <c r="G407" s="14">
        <v>4900</v>
      </c>
      <c r="H407" s="63">
        <v>588931</v>
      </c>
      <c r="I407" s="5">
        <v>2024423</v>
      </c>
      <c r="J407" s="28"/>
    </row>
    <row r="408" ht="16" customHeight="1" spans="1:10">
      <c r="A408" s="5">
        <v>30</v>
      </c>
      <c r="B408" s="5">
        <v>204</v>
      </c>
      <c r="C408" s="62">
        <v>120.19</v>
      </c>
      <c r="D408" s="12">
        <f>C408*0.22</f>
        <v>26.4418</v>
      </c>
      <c r="E408" s="13">
        <f>C408-D408</f>
        <v>93.7482</v>
      </c>
      <c r="F408" s="3" t="s">
        <v>32</v>
      </c>
      <c r="G408" s="14">
        <v>4800</v>
      </c>
      <c r="H408" s="63">
        <v>576912</v>
      </c>
      <c r="I408" s="5">
        <v>2024423</v>
      </c>
      <c r="J408" s="28"/>
    </row>
    <row r="409" customHeight="1" spans="1:10">
      <c r="A409" s="26"/>
      <c r="B409" s="26"/>
      <c r="C409" s="27">
        <f>SUM(C23:C408)</f>
        <v>47683.0400000002</v>
      </c>
      <c r="D409" s="28"/>
      <c r="E409" s="28"/>
      <c r="F409" s="29"/>
      <c r="G409" s="64">
        <f>H409/C409</f>
        <v>5338.88360096165</v>
      </c>
      <c r="H409" s="65">
        <f>SUM(H23:H408)</f>
        <v>254574200.3</v>
      </c>
      <c r="I409" s="33"/>
      <c r="J409" s="28"/>
    </row>
    <row r="410" customHeight="1" spans="1:10">
      <c r="A410" s="26"/>
      <c r="B410" s="26"/>
      <c r="C410" s="27"/>
      <c r="D410" s="28"/>
      <c r="E410" s="28"/>
      <c r="F410" s="29"/>
      <c r="G410" s="30"/>
      <c r="H410" s="29"/>
      <c r="I410" s="33"/>
      <c r="J410" s="28"/>
    </row>
    <row r="411" customHeight="1" spans="1:10">
      <c r="A411" s="26"/>
      <c r="B411" s="26"/>
      <c r="C411" s="27"/>
      <c r="D411" s="28"/>
      <c r="E411" s="28"/>
      <c r="F411" s="29"/>
      <c r="G411" s="30"/>
      <c r="H411" s="29"/>
      <c r="I411" s="33"/>
      <c r="J411" s="28"/>
    </row>
    <row r="412" customHeight="1" spans="1:10">
      <c r="A412" s="26"/>
      <c r="B412" s="26"/>
      <c r="C412" s="27"/>
      <c r="D412" s="28"/>
      <c r="E412" s="28"/>
      <c r="F412" s="29"/>
      <c r="G412" s="30"/>
      <c r="H412" s="29"/>
      <c r="I412" s="33"/>
      <c r="J412" s="28"/>
    </row>
    <row r="413" customHeight="1" spans="1:10">
      <c r="A413" s="26"/>
      <c r="B413" s="26"/>
      <c r="C413" s="27"/>
      <c r="D413" s="28"/>
      <c r="E413" s="28"/>
      <c r="F413" s="29"/>
      <c r="G413" s="30"/>
      <c r="H413" s="29"/>
      <c r="I413" s="33"/>
      <c r="J413" s="28"/>
    </row>
    <row r="414" customHeight="1" spans="1:10">
      <c r="A414" s="26"/>
      <c r="B414" s="26"/>
      <c r="C414" s="27"/>
      <c r="D414" s="28"/>
      <c r="E414" s="28"/>
      <c r="F414" s="29"/>
      <c r="G414" s="30"/>
      <c r="H414" s="29"/>
      <c r="I414" s="33"/>
      <c r="J414" s="28"/>
    </row>
    <row r="415" customHeight="1" spans="1:10">
      <c r="A415" s="26"/>
      <c r="B415" s="26"/>
      <c r="C415" s="27"/>
      <c r="D415" s="28"/>
      <c r="E415" s="28"/>
      <c r="F415" s="29"/>
      <c r="G415" s="30"/>
      <c r="H415" s="29"/>
      <c r="I415" s="33"/>
      <c r="J415" s="28"/>
    </row>
    <row r="416" customHeight="1" spans="1:10">
      <c r="A416" s="26"/>
      <c r="B416" s="26"/>
      <c r="C416" s="27"/>
      <c r="D416" s="28"/>
      <c r="E416" s="28"/>
      <c r="F416" s="29"/>
      <c r="G416" s="30"/>
      <c r="H416" s="29"/>
      <c r="I416" s="33"/>
      <c r="J416" s="28"/>
    </row>
    <row r="417" customHeight="1" spans="1:10">
      <c r="A417" s="26"/>
      <c r="B417" s="26"/>
      <c r="C417" s="27"/>
      <c r="D417" s="28"/>
      <c r="E417" s="28"/>
      <c r="F417" s="29"/>
      <c r="G417" s="30"/>
      <c r="H417" s="29"/>
      <c r="I417" s="33"/>
      <c r="J417" s="28"/>
    </row>
    <row r="418" customHeight="1" spans="1:10">
      <c r="A418" s="26"/>
      <c r="B418" s="26"/>
      <c r="C418" s="27"/>
      <c r="D418" s="28"/>
      <c r="E418" s="28"/>
      <c r="F418" s="29"/>
      <c r="G418" s="30"/>
      <c r="H418" s="29"/>
      <c r="I418" s="33"/>
      <c r="J418" s="28"/>
    </row>
    <row r="419" customHeight="1" spans="1:10">
      <c r="A419" s="26"/>
      <c r="B419" s="26"/>
      <c r="C419" s="27"/>
      <c r="D419" s="28"/>
      <c r="E419" s="28"/>
      <c r="F419" s="29"/>
      <c r="G419" s="30"/>
      <c r="H419" s="29"/>
      <c r="I419" s="33"/>
      <c r="J419" s="28"/>
    </row>
    <row r="420" customHeight="1" spans="1:10">
      <c r="A420" s="26"/>
      <c r="B420" s="26"/>
      <c r="C420" s="27"/>
      <c r="D420" s="28"/>
      <c r="E420" s="28"/>
      <c r="F420" s="29"/>
      <c r="G420" s="30"/>
      <c r="H420" s="29"/>
      <c r="I420" s="33"/>
      <c r="J420" s="28"/>
    </row>
    <row r="421" customHeight="1" spans="1:10">
      <c r="A421" s="26"/>
      <c r="B421" s="26"/>
      <c r="C421" s="27"/>
      <c r="D421" s="28"/>
      <c r="E421" s="28"/>
      <c r="F421" s="29"/>
      <c r="G421" s="30"/>
      <c r="H421" s="29"/>
      <c r="I421" s="33"/>
      <c r="J421" s="28"/>
    </row>
    <row r="422" customHeight="1" spans="1:10">
      <c r="A422" s="26"/>
      <c r="B422" s="26"/>
      <c r="C422" s="27"/>
      <c r="D422" s="28"/>
      <c r="E422" s="28"/>
      <c r="F422" s="29"/>
      <c r="G422" s="30"/>
      <c r="H422" s="29"/>
      <c r="I422" s="33"/>
      <c r="J422" s="28"/>
    </row>
    <row r="423" customHeight="1" spans="1:10">
      <c r="A423" s="26"/>
      <c r="B423" s="26"/>
      <c r="C423" s="27"/>
      <c r="D423" s="28"/>
      <c r="E423" s="28"/>
      <c r="F423" s="29"/>
      <c r="G423" s="30"/>
      <c r="H423" s="29"/>
      <c r="I423" s="33"/>
      <c r="J423" s="28"/>
    </row>
    <row r="424" customHeight="1" spans="1:10">
      <c r="A424" s="26"/>
      <c r="B424" s="26"/>
      <c r="C424" s="27"/>
      <c r="D424" s="28"/>
      <c r="E424" s="28"/>
      <c r="F424" s="29"/>
      <c r="G424" s="30"/>
      <c r="H424" s="29"/>
      <c r="I424" s="33"/>
      <c r="J424" s="28"/>
    </row>
    <row r="425" customHeight="1" spans="1:10">
      <c r="A425" s="26"/>
      <c r="B425" s="26"/>
      <c r="C425" s="27"/>
      <c r="D425" s="28"/>
      <c r="E425" s="28"/>
      <c r="F425" s="29"/>
      <c r="G425" s="30"/>
      <c r="H425" s="29"/>
      <c r="I425" s="33"/>
      <c r="J425" s="28"/>
    </row>
    <row r="426" customHeight="1" spans="1:10">
      <c r="A426" s="26"/>
      <c r="B426" s="26"/>
      <c r="C426" s="27"/>
      <c r="D426" s="28"/>
      <c r="E426" s="28"/>
      <c r="F426" s="29"/>
      <c r="G426" s="30"/>
      <c r="H426" s="29"/>
      <c r="I426" s="33"/>
      <c r="J426" s="28"/>
    </row>
    <row r="427" customHeight="1" spans="1:10">
      <c r="A427" s="26"/>
      <c r="B427" s="26"/>
      <c r="C427" s="27"/>
      <c r="D427" s="28"/>
      <c r="E427" s="28"/>
      <c r="F427" s="29"/>
      <c r="G427" s="30"/>
      <c r="H427" s="29"/>
      <c r="I427" s="33"/>
      <c r="J427" s="28"/>
    </row>
    <row r="428" customHeight="1" spans="1:10">
      <c r="A428" s="26"/>
      <c r="B428" s="26"/>
      <c r="C428" s="27"/>
      <c r="D428" s="28"/>
      <c r="E428" s="28"/>
      <c r="F428" s="29"/>
      <c r="G428" s="30"/>
      <c r="H428" s="29"/>
      <c r="I428" s="33"/>
      <c r="J428" s="28"/>
    </row>
    <row r="429" customHeight="1" spans="1:10">
      <c r="A429" s="26"/>
      <c r="B429" s="26"/>
      <c r="C429" s="27"/>
      <c r="D429" s="28"/>
      <c r="E429" s="28"/>
      <c r="F429" s="29"/>
      <c r="G429" s="30"/>
      <c r="H429" s="29"/>
      <c r="I429" s="33"/>
      <c r="J429" s="28"/>
    </row>
    <row r="430" customHeight="1" spans="1:10">
      <c r="A430" s="26"/>
      <c r="B430" s="26"/>
      <c r="C430" s="27"/>
      <c r="D430" s="28"/>
      <c r="E430" s="28"/>
      <c r="F430" s="29"/>
      <c r="G430" s="30"/>
      <c r="H430" s="29"/>
      <c r="I430" s="33"/>
      <c r="J430" s="28"/>
    </row>
    <row r="431" customHeight="1" spans="1:10">
      <c r="A431" s="26"/>
      <c r="B431" s="26"/>
      <c r="C431" s="27"/>
      <c r="D431" s="28"/>
      <c r="E431" s="28"/>
      <c r="F431" s="29"/>
      <c r="G431" s="30"/>
      <c r="H431" s="29"/>
      <c r="I431" s="33"/>
      <c r="J431" s="28"/>
    </row>
    <row r="432" customHeight="1" spans="1:10">
      <c r="A432" s="26"/>
      <c r="B432" s="26"/>
      <c r="C432" s="27"/>
      <c r="D432" s="28"/>
      <c r="E432" s="28"/>
      <c r="F432" s="29"/>
      <c r="G432" s="30"/>
      <c r="H432" s="29"/>
      <c r="I432" s="33"/>
      <c r="J432" s="28"/>
    </row>
    <row r="433" customHeight="1" spans="1:10">
      <c r="A433" s="26"/>
      <c r="B433" s="26"/>
      <c r="C433" s="27"/>
      <c r="D433" s="28"/>
      <c r="E433" s="28"/>
      <c r="F433" s="29"/>
      <c r="G433" s="30"/>
      <c r="H433" s="29"/>
      <c r="I433" s="33"/>
      <c r="J433" s="28"/>
    </row>
    <row r="434" customHeight="1" spans="1:10">
      <c r="A434" s="26"/>
      <c r="B434" s="26"/>
      <c r="C434" s="27"/>
      <c r="D434" s="28"/>
      <c r="E434" s="28"/>
      <c r="F434" s="29"/>
      <c r="G434" s="30"/>
      <c r="H434" s="29"/>
      <c r="I434" s="33"/>
      <c r="J434" s="28"/>
    </row>
    <row r="435" customHeight="1" spans="2:10">
      <c r="B435" s="1"/>
      <c r="F435" s="1"/>
      <c r="H435" s="1"/>
      <c r="J435" s="28"/>
    </row>
    <row r="436" customHeight="1" spans="2:10">
      <c r="B436" s="1"/>
      <c r="F436" s="1"/>
      <c r="H436" s="1"/>
      <c r="J436" s="28"/>
    </row>
    <row r="437" customHeight="1" spans="2:10">
      <c r="B437" s="1"/>
      <c r="F437" s="1"/>
      <c r="H437" s="1"/>
      <c r="J437" s="28"/>
    </row>
    <row r="438" customHeight="1" spans="2:10">
      <c r="B438" s="1"/>
      <c r="F438" s="1"/>
      <c r="H438" s="1"/>
      <c r="J438" s="28"/>
    </row>
    <row r="439" customHeight="1" spans="2:10">
      <c r="B439" s="1"/>
      <c r="F439" s="1"/>
      <c r="H439" s="1"/>
      <c r="J439" s="28"/>
    </row>
    <row r="440" customHeight="1" spans="2:10">
      <c r="B440" s="1"/>
      <c r="F440" s="1"/>
      <c r="H440" s="1"/>
      <c r="J440" s="28"/>
    </row>
    <row r="441" customHeight="1" spans="2:10">
      <c r="B441" s="1"/>
      <c r="F441" s="1"/>
      <c r="H441" s="1"/>
      <c r="J441" s="28"/>
    </row>
    <row r="442" customHeight="1" spans="2:10">
      <c r="B442" s="1"/>
      <c r="F442" s="1"/>
      <c r="H442" s="1"/>
      <c r="J442" s="28"/>
    </row>
    <row r="443" customHeight="1" spans="2:10">
      <c r="B443" s="1"/>
      <c r="F443" s="1"/>
      <c r="H443" s="1"/>
      <c r="J443" s="28"/>
    </row>
    <row r="444" customHeight="1" spans="2:10">
      <c r="B444" s="1"/>
      <c r="F444" s="1"/>
      <c r="H444" s="1"/>
      <c r="J444" s="28"/>
    </row>
    <row r="445" customHeight="1" spans="2:10">
      <c r="B445" s="1"/>
      <c r="F445" s="1"/>
      <c r="H445" s="1"/>
      <c r="J445" s="28"/>
    </row>
    <row r="446" customHeight="1" spans="2:10">
      <c r="B446" s="1"/>
      <c r="F446" s="1"/>
      <c r="H446" s="1"/>
      <c r="J446" s="28"/>
    </row>
    <row r="447" customHeight="1" spans="2:10">
      <c r="B447" s="1"/>
      <c r="F447" s="1"/>
      <c r="J447" s="28"/>
    </row>
    <row r="448" customHeight="1" spans="2:10">
      <c r="B448" s="1"/>
      <c r="F448" s="1"/>
      <c r="J448" s="28"/>
    </row>
    <row r="449" customHeight="1" spans="2:10">
      <c r="B449" s="1"/>
      <c r="F449" s="1"/>
      <c r="J449" s="28"/>
    </row>
    <row r="450" customHeight="1" spans="2:10">
      <c r="B450" s="1"/>
      <c r="F450" s="1"/>
      <c r="J450" s="28"/>
    </row>
    <row r="451" customHeight="1" spans="2:10">
      <c r="B451" s="1"/>
      <c r="F451" s="1"/>
      <c r="J451" s="28"/>
    </row>
    <row r="452" customHeight="1" spans="2:10">
      <c r="B452" s="1"/>
      <c r="F452" s="1"/>
      <c r="J452" s="28"/>
    </row>
    <row r="453" customHeight="1" spans="2:10">
      <c r="B453" s="1"/>
      <c r="F453" s="1"/>
      <c r="J453" s="28"/>
    </row>
    <row r="454" customHeight="1" spans="2:10">
      <c r="B454" s="1"/>
      <c r="F454" s="1"/>
      <c r="J454" s="28"/>
    </row>
    <row r="455" customHeight="1" spans="2:10">
      <c r="B455" s="1"/>
      <c r="F455" s="1"/>
      <c r="J455" s="28"/>
    </row>
    <row r="456" customHeight="1" spans="2:10">
      <c r="B456" s="1"/>
      <c r="F456" s="1"/>
      <c r="J456" s="28"/>
    </row>
    <row r="457" customHeight="1" spans="2:10">
      <c r="B457" s="1"/>
      <c r="F457" s="1"/>
      <c r="J457" s="28"/>
    </row>
    <row r="458" customHeight="1" spans="2:10">
      <c r="B458" s="1"/>
      <c r="F458" s="1"/>
      <c r="J458" s="28"/>
    </row>
    <row r="459" customHeight="1" spans="2:10">
      <c r="B459" s="1"/>
      <c r="F459" s="1"/>
      <c r="J459" s="28"/>
    </row>
    <row r="460" customHeight="1" spans="2:10">
      <c r="B460" s="1"/>
      <c r="F460" s="1"/>
      <c r="J460" s="28"/>
    </row>
    <row r="461" customHeight="1" spans="2:10">
      <c r="B461" s="1"/>
      <c r="F461" s="1"/>
      <c r="J461" s="34"/>
    </row>
    <row r="462" customHeight="1" spans="2:6">
      <c r="B462" s="1"/>
      <c r="F462" s="1"/>
    </row>
    <row r="463" customHeight="1" spans="2:6">
      <c r="B463" s="1"/>
      <c r="F463" s="1"/>
    </row>
    <row r="464" customHeight="1" spans="2:6">
      <c r="B464" s="1"/>
      <c r="F464" s="1"/>
    </row>
    <row r="465" customHeight="1" spans="2:6">
      <c r="B465" s="1"/>
      <c r="F465" s="1"/>
    </row>
    <row r="466" customHeight="1" spans="2:6">
      <c r="B466" s="1"/>
      <c r="F466" s="1"/>
    </row>
    <row r="467" customHeight="1" spans="2:6">
      <c r="B467" s="1"/>
      <c r="F467" s="1"/>
    </row>
    <row r="468" customHeight="1" spans="2:6">
      <c r="B468" s="1"/>
      <c r="F468" s="1"/>
    </row>
    <row r="469" customHeight="1" spans="2:6">
      <c r="B469" s="1"/>
      <c r="F469" s="1"/>
    </row>
    <row r="470" customHeight="1" spans="2:6">
      <c r="B470" s="1"/>
      <c r="F470" s="1"/>
    </row>
    <row r="471" customHeight="1" spans="2:6">
      <c r="B471" s="1"/>
      <c r="F471" s="1"/>
    </row>
    <row r="472" customHeight="1" spans="2:6">
      <c r="B472" s="1"/>
      <c r="F472" s="1"/>
    </row>
    <row r="473" customHeight="1" spans="2:6">
      <c r="B473" s="1"/>
      <c r="F473" s="1"/>
    </row>
    <row r="474" customHeight="1" spans="2:6">
      <c r="B474" s="1"/>
      <c r="F474" s="1"/>
    </row>
    <row r="475" customHeight="1" spans="2:6">
      <c r="B475" s="1"/>
      <c r="F475" s="1"/>
    </row>
    <row r="476" customHeight="1" spans="2:6">
      <c r="B476" s="1"/>
      <c r="F476" s="1"/>
    </row>
    <row r="477" customHeight="1" spans="2:6">
      <c r="B477" s="1"/>
      <c r="F477" s="1"/>
    </row>
    <row r="478" customHeight="1" spans="2:6">
      <c r="B478" s="1"/>
      <c r="F478" s="1"/>
    </row>
    <row r="479" customHeight="1" spans="2:6">
      <c r="B479" s="1"/>
      <c r="F479" s="1"/>
    </row>
    <row r="480" customHeight="1" spans="2:6">
      <c r="B480" s="1"/>
      <c r="F480" s="1"/>
    </row>
    <row r="481" customHeight="1" spans="2:6">
      <c r="B481" s="1"/>
      <c r="F481" s="1"/>
    </row>
    <row r="482" customHeight="1" spans="2:6">
      <c r="B482" s="1"/>
      <c r="F482" s="1"/>
    </row>
  </sheetData>
  <autoFilter xmlns:etc="http://www.wps.cn/officeDocument/2017/etCustomData" ref="A22:O409" etc:filterBottomFollowUsedRange="0">
    <extLst/>
  </autoFilter>
  <mergeCells count="26">
    <mergeCell ref="A1:I1"/>
    <mergeCell ref="A2:I2"/>
    <mergeCell ref="D3:I3"/>
    <mergeCell ref="D6:I6"/>
    <mergeCell ref="C7:D7"/>
    <mergeCell ref="F7:I7"/>
    <mergeCell ref="B8:I8"/>
    <mergeCell ref="B9:I9"/>
    <mergeCell ref="B18:I18"/>
    <mergeCell ref="B19:I19"/>
    <mergeCell ref="A20:I20"/>
    <mergeCell ref="A4:A5"/>
    <mergeCell ref="A10:A17"/>
    <mergeCell ref="A21:A22"/>
    <mergeCell ref="B4:B5"/>
    <mergeCell ref="B21:B22"/>
    <mergeCell ref="C4:C5"/>
    <mergeCell ref="C21:C22"/>
    <mergeCell ref="D21:D22"/>
    <mergeCell ref="E21:E22"/>
    <mergeCell ref="F21:F22"/>
    <mergeCell ref="G21:G22"/>
    <mergeCell ref="H21:H22"/>
    <mergeCell ref="I21:I22"/>
    <mergeCell ref="B10:I17"/>
    <mergeCell ref="D4:I5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6"/>
  <sheetViews>
    <sheetView topLeftCell="A20" workbookViewId="0">
      <selection activeCell="A1" sqref="A1:K1"/>
    </sheetView>
  </sheetViews>
  <sheetFormatPr defaultColWidth="9" defaultRowHeight="15" customHeight="1"/>
  <cols>
    <col min="1" max="1" width="7.5" style="1" customWidth="1"/>
    <col min="3" max="3" width="11" style="1" customWidth="1"/>
    <col min="4" max="4" width="10.6615384615385" style="1" customWidth="1"/>
    <col min="5" max="5" width="10" style="1" customWidth="1"/>
    <col min="7" max="7" width="8.83076923076923" style="1" customWidth="1"/>
    <col min="8" max="8" width="8.83076923076923" style="1" hidden="1" customWidth="1"/>
    <col min="9" max="9" width="10.8307692307692" style="1" customWidth="1"/>
    <col min="10" max="10" width="10.8307692307692" style="1" hidden="1" customWidth="1"/>
    <col min="11" max="11" width="11.8307692307692" style="1" customWidth="1"/>
    <col min="12" max="12" width="12.6615384615385" style="2"/>
    <col min="13" max="13" width="10" style="1" customWidth="1"/>
  </cols>
  <sheetData>
    <row r="1" s="1" customFormat="1" customHeight="1" spans="1:11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5"/>
      <c r="I3" s="5"/>
      <c r="J3" s="5"/>
      <c r="K3" s="5"/>
    </row>
    <row r="4" s="1" customFormat="1" ht="14" customHeight="1" spans="1:11">
      <c r="A4" s="4" t="s">
        <v>5</v>
      </c>
      <c r="B4" s="5" t="s">
        <v>6</v>
      </c>
      <c r="C4" s="4"/>
      <c r="D4" s="5" t="s">
        <v>7</v>
      </c>
      <c r="E4" s="5"/>
      <c r="F4" s="5"/>
      <c r="G4" s="5"/>
      <c r="H4" s="5"/>
      <c r="I4" s="5"/>
      <c r="J4" s="5"/>
      <c r="K4" s="5"/>
    </row>
    <row r="5" s="1" customFormat="1" ht="14" customHeight="1" spans="1:11">
      <c r="A5" s="4"/>
      <c r="B5" s="5"/>
      <c r="C5" s="4"/>
      <c r="D5" s="5"/>
      <c r="E5" s="5"/>
      <c r="F5" s="5"/>
      <c r="G5" s="5"/>
      <c r="H5" s="5"/>
      <c r="I5" s="5"/>
      <c r="J5" s="5"/>
      <c r="K5" s="5"/>
    </row>
    <row r="6" s="1" customFormat="1" ht="36" customHeight="1" spans="1:11">
      <c r="A6" s="4" t="s">
        <v>8</v>
      </c>
      <c r="B6" s="4"/>
      <c r="C6" s="4"/>
      <c r="D6" s="6"/>
      <c r="E6" s="6"/>
      <c r="F6" s="6"/>
      <c r="G6" s="6"/>
      <c r="H6" s="6"/>
      <c r="I6" s="6"/>
      <c r="J6" s="6"/>
      <c r="K6" s="6"/>
    </row>
    <row r="7" s="1" customFormat="1" ht="14" customHeight="1" spans="1:11">
      <c r="A7" s="4" t="s">
        <v>9</v>
      </c>
      <c r="B7" s="4" t="s">
        <v>10</v>
      </c>
      <c r="C7" s="7">
        <v>0.3501</v>
      </c>
      <c r="D7" s="4"/>
      <c r="E7" s="8" t="s">
        <v>11</v>
      </c>
      <c r="F7" s="5" t="s">
        <v>12</v>
      </c>
      <c r="G7" s="5"/>
      <c r="H7" s="5"/>
      <c r="I7" s="5"/>
      <c r="J7" s="5"/>
      <c r="K7" s="5"/>
    </row>
    <row r="8" s="1" customFormat="1" ht="60" customHeight="1" spans="1:11">
      <c r="A8" s="4" t="s">
        <v>13</v>
      </c>
      <c r="B8" s="5" t="s">
        <v>14</v>
      </c>
      <c r="C8" s="5"/>
      <c r="D8" s="5"/>
      <c r="E8" s="5"/>
      <c r="F8" s="5"/>
      <c r="G8" s="5"/>
      <c r="H8" s="5"/>
      <c r="I8" s="5"/>
      <c r="J8" s="5"/>
      <c r="K8" s="5"/>
    </row>
    <row r="9" s="1" customFormat="1" ht="60" customHeight="1" spans="1:11">
      <c r="A9" s="4" t="s">
        <v>15</v>
      </c>
      <c r="B9" s="5" t="s">
        <v>16</v>
      </c>
      <c r="C9" s="5"/>
      <c r="D9" s="5"/>
      <c r="E9" s="5"/>
      <c r="F9" s="5"/>
      <c r="G9" s="5"/>
      <c r="H9" s="5"/>
      <c r="I9" s="5"/>
      <c r="J9" s="5"/>
      <c r="K9" s="5"/>
    </row>
    <row r="10" s="1" customFormat="1" ht="14" customHeight="1" spans="1:11">
      <c r="A10" s="4" t="s">
        <v>17</v>
      </c>
      <c r="B10" s="9" t="s">
        <v>18</v>
      </c>
      <c r="C10" s="9"/>
      <c r="D10" s="9"/>
      <c r="E10" s="9"/>
      <c r="F10" s="9"/>
      <c r="G10" s="9"/>
      <c r="H10" s="9"/>
      <c r="I10" s="9"/>
      <c r="J10" s="9"/>
      <c r="K10" s="9"/>
    </row>
    <row r="11" s="1" customFormat="1" ht="14" customHeight="1" spans="1:11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="1" customFormat="1" ht="14" customHeight="1" spans="1:11">
      <c r="A12" s="4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="1" customFormat="1" ht="14" customHeight="1" spans="1:11">
      <c r="A13" s="4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="1" customFormat="1" ht="14" customHeight="1" spans="1:11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="1" customFormat="1" ht="14" customHeight="1" spans="1:11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="1" customFormat="1" ht="14" customHeight="1" spans="1:11">
      <c r="A16" s="4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="1" customFormat="1" ht="34.5" customHeight="1" spans="1:11">
      <c r="A17" s="4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="1" customFormat="1" ht="36" customHeight="1" spans="1:11">
      <c r="A18" s="4" t="s">
        <v>19</v>
      </c>
      <c r="B18" s="5" t="s">
        <v>20</v>
      </c>
      <c r="C18" s="5"/>
      <c r="D18" s="5"/>
      <c r="E18" s="5"/>
      <c r="F18" s="5"/>
      <c r="G18" s="5"/>
      <c r="H18" s="5"/>
      <c r="I18" s="5"/>
      <c r="J18" s="5"/>
      <c r="K18" s="5"/>
    </row>
    <row r="19" s="1" customFormat="1" ht="36" customHeight="1" spans="1:11">
      <c r="A19" s="4" t="s">
        <v>21</v>
      </c>
      <c r="B19" s="5" t="s">
        <v>51</v>
      </c>
      <c r="C19" s="5"/>
      <c r="D19" s="5"/>
      <c r="E19" s="5"/>
      <c r="F19" s="5"/>
      <c r="G19" s="5"/>
      <c r="H19" s="5"/>
      <c r="I19" s="5"/>
      <c r="J19" s="5"/>
      <c r="K19" s="5"/>
    </row>
    <row r="20" ht="38" customHeight="1" spans="1:15">
      <c r="A20" s="10" t="s">
        <v>56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28"/>
      <c r="N20" s="1"/>
      <c r="O20" s="1"/>
    </row>
    <row r="21" customHeight="1" spans="1:15">
      <c r="A21" s="5" t="s">
        <v>23</v>
      </c>
      <c r="B21" s="5" t="s">
        <v>24</v>
      </c>
      <c r="C21" s="11" t="s">
        <v>25</v>
      </c>
      <c r="D21" s="12" t="s">
        <v>26</v>
      </c>
      <c r="E21" s="13" t="s">
        <v>27</v>
      </c>
      <c r="F21" s="3" t="s">
        <v>28</v>
      </c>
      <c r="G21" s="14" t="s">
        <v>29</v>
      </c>
      <c r="H21" s="14"/>
      <c r="I21" s="5" t="s">
        <v>30</v>
      </c>
      <c r="J21" s="5"/>
      <c r="K21" s="5" t="s">
        <v>31</v>
      </c>
      <c r="L21" s="28"/>
      <c r="N21" s="1"/>
      <c r="O21" s="1"/>
    </row>
    <row r="22" ht="9" customHeight="1" spans="1:15">
      <c r="A22" s="5"/>
      <c r="B22" s="5"/>
      <c r="C22" s="11"/>
      <c r="D22" s="12"/>
      <c r="E22" s="13"/>
      <c r="F22" s="3"/>
      <c r="G22" s="14"/>
      <c r="H22" s="14"/>
      <c r="I22" s="5"/>
      <c r="J22" s="5"/>
      <c r="K22" s="5"/>
      <c r="L22" s="28"/>
      <c r="N22" s="1"/>
      <c r="O22" s="1"/>
    </row>
    <row r="23" s="1" customFormat="1" ht="22" customHeight="1" spans="1:14">
      <c r="A23" s="15">
        <v>3</v>
      </c>
      <c r="B23" s="15">
        <v>1902</v>
      </c>
      <c r="C23" s="15">
        <v>106.19</v>
      </c>
      <c r="D23" s="17">
        <v>25.47</v>
      </c>
      <c r="E23" s="18">
        <f t="shared" ref="E23:E28" si="0">C23-D23</f>
        <v>80.72</v>
      </c>
      <c r="F23" s="19" t="s">
        <v>33</v>
      </c>
      <c r="G23" s="21">
        <v>5500</v>
      </c>
      <c r="H23" s="21">
        <f t="shared" ref="H23:H34" si="1">C23*G23</f>
        <v>584045</v>
      </c>
      <c r="I23" s="25">
        <v>530000</v>
      </c>
      <c r="J23" s="25">
        <f t="shared" ref="J23:J34" si="2">H23*0.9</f>
        <v>525640.5</v>
      </c>
      <c r="K23" s="20">
        <v>2021062</v>
      </c>
      <c r="L23" s="29"/>
      <c r="M23" s="26"/>
      <c r="N23" s="26"/>
    </row>
    <row r="24" s="1" customFormat="1" ht="22" customHeight="1" spans="1:14">
      <c r="A24" s="15">
        <v>5</v>
      </c>
      <c r="B24" s="15">
        <v>801</v>
      </c>
      <c r="C24" s="15">
        <v>129.29</v>
      </c>
      <c r="D24" s="22">
        <v>26.87</v>
      </c>
      <c r="E24" s="18">
        <f t="shared" si="0"/>
        <v>102.42</v>
      </c>
      <c r="F24" s="19" t="s">
        <v>32</v>
      </c>
      <c r="G24" s="21">
        <v>5200</v>
      </c>
      <c r="H24" s="21">
        <f t="shared" si="1"/>
        <v>672308</v>
      </c>
      <c r="I24" s="25">
        <v>614000</v>
      </c>
      <c r="J24" s="25">
        <f t="shared" si="2"/>
        <v>605077.2</v>
      </c>
      <c r="K24" s="20">
        <v>2022080</v>
      </c>
      <c r="L24" s="29"/>
      <c r="M24" s="26"/>
      <c r="N24" s="26"/>
    </row>
    <row r="25" s="1" customFormat="1" ht="22" customHeight="1" spans="1:14">
      <c r="A25" s="15">
        <v>5</v>
      </c>
      <c r="B25" s="15">
        <v>1301</v>
      </c>
      <c r="C25" s="15">
        <v>129.29</v>
      </c>
      <c r="D25" s="22">
        <v>26.87</v>
      </c>
      <c r="E25" s="18">
        <f t="shared" si="0"/>
        <v>102.42</v>
      </c>
      <c r="F25" s="19" t="s">
        <v>32</v>
      </c>
      <c r="G25" s="21">
        <v>5300</v>
      </c>
      <c r="H25" s="21">
        <f t="shared" si="1"/>
        <v>685237</v>
      </c>
      <c r="I25" s="25">
        <v>625000</v>
      </c>
      <c r="J25" s="25">
        <f t="shared" si="2"/>
        <v>616713.3</v>
      </c>
      <c r="K25" s="20">
        <v>2022080</v>
      </c>
      <c r="L25" s="29"/>
      <c r="M25" s="26"/>
      <c r="N25" s="26"/>
    </row>
    <row r="26" s="1" customFormat="1" ht="22" customHeight="1" spans="1:14">
      <c r="A26" s="15">
        <v>10</v>
      </c>
      <c r="B26" s="15">
        <v>903</v>
      </c>
      <c r="C26" s="15">
        <v>118.19</v>
      </c>
      <c r="D26" s="17">
        <v>23.02232</v>
      </c>
      <c r="E26" s="18">
        <f t="shared" si="0"/>
        <v>95.16768</v>
      </c>
      <c r="F26" s="19" t="s">
        <v>32</v>
      </c>
      <c r="G26" s="21">
        <v>6000</v>
      </c>
      <c r="H26" s="21">
        <f t="shared" si="1"/>
        <v>709140</v>
      </c>
      <c r="I26" s="25">
        <v>694000</v>
      </c>
      <c r="J26" s="25">
        <f t="shared" si="2"/>
        <v>638226</v>
      </c>
      <c r="K26" s="20">
        <v>2023086</v>
      </c>
      <c r="L26" s="29"/>
      <c r="M26" s="26"/>
      <c r="N26" s="26"/>
    </row>
    <row r="27" s="1" customFormat="1" ht="22" customHeight="1" spans="1:14">
      <c r="A27" s="15">
        <v>11</v>
      </c>
      <c r="B27" s="15">
        <v>302</v>
      </c>
      <c r="C27" s="15">
        <v>119.96</v>
      </c>
      <c r="D27" s="17">
        <v>23.03232</v>
      </c>
      <c r="E27" s="18">
        <f t="shared" si="0"/>
        <v>96.92768</v>
      </c>
      <c r="F27" s="19" t="s">
        <v>32</v>
      </c>
      <c r="G27" s="21">
        <v>6100</v>
      </c>
      <c r="H27" s="21">
        <f t="shared" si="1"/>
        <v>731756</v>
      </c>
      <c r="I27" s="25">
        <v>669377</v>
      </c>
      <c r="J27" s="25">
        <f t="shared" si="2"/>
        <v>658580.4</v>
      </c>
      <c r="K27" s="20">
        <v>2023119</v>
      </c>
      <c r="L27" s="29"/>
      <c r="M27" s="26"/>
      <c r="N27" s="26"/>
    </row>
    <row r="28" s="1" customFormat="1" ht="22" customHeight="1" spans="1:14">
      <c r="A28" s="15">
        <v>11</v>
      </c>
      <c r="B28" s="15">
        <v>605</v>
      </c>
      <c r="C28" s="15">
        <v>119.96</v>
      </c>
      <c r="D28" s="17">
        <v>23.03232</v>
      </c>
      <c r="E28" s="18">
        <f t="shared" si="0"/>
        <v>96.92768</v>
      </c>
      <c r="F28" s="19" t="s">
        <v>32</v>
      </c>
      <c r="G28" s="21">
        <v>6300</v>
      </c>
      <c r="H28" s="21">
        <f t="shared" si="1"/>
        <v>755748</v>
      </c>
      <c r="I28" s="25">
        <v>690000</v>
      </c>
      <c r="J28" s="25">
        <f t="shared" si="2"/>
        <v>680173.2</v>
      </c>
      <c r="K28" s="15">
        <v>2023119</v>
      </c>
      <c r="L28" s="29"/>
      <c r="M28" s="26"/>
      <c r="N28" s="26"/>
    </row>
    <row r="29" s="1" customFormat="1" ht="22" customHeight="1" spans="1:14">
      <c r="A29" s="15">
        <v>11</v>
      </c>
      <c r="B29" s="15">
        <v>205</v>
      </c>
      <c r="C29" s="15">
        <v>119.96</v>
      </c>
      <c r="D29" s="17">
        <v>23.03232</v>
      </c>
      <c r="E29" s="18">
        <v>96.92768</v>
      </c>
      <c r="F29" s="19" t="s">
        <v>32</v>
      </c>
      <c r="G29" s="21">
        <v>6100</v>
      </c>
      <c r="H29" s="21">
        <f t="shared" si="1"/>
        <v>731756</v>
      </c>
      <c r="I29" s="25">
        <v>668500</v>
      </c>
      <c r="J29" s="25">
        <f t="shared" si="2"/>
        <v>658580.4</v>
      </c>
      <c r="K29" s="15">
        <v>2023119</v>
      </c>
      <c r="L29" s="29"/>
      <c r="M29" s="26"/>
      <c r="N29" s="26"/>
    </row>
    <row r="30" s="1" customFormat="1" ht="22" customHeight="1" spans="1:14">
      <c r="A30" s="15">
        <v>12</v>
      </c>
      <c r="B30" s="15">
        <v>1302</v>
      </c>
      <c r="C30" s="15">
        <v>105.1</v>
      </c>
      <c r="D30" s="22">
        <v>25.69</v>
      </c>
      <c r="E30" s="18">
        <f>C30-D30</f>
        <v>79.41</v>
      </c>
      <c r="F30" s="19" t="s">
        <v>33</v>
      </c>
      <c r="G30" s="21">
        <v>5700</v>
      </c>
      <c r="H30" s="21">
        <f t="shared" si="1"/>
        <v>599070</v>
      </c>
      <c r="I30" s="25">
        <v>583000</v>
      </c>
      <c r="J30" s="25">
        <f t="shared" si="2"/>
        <v>539163</v>
      </c>
      <c r="K30" s="20">
        <v>2023046</v>
      </c>
      <c r="L30" s="29"/>
      <c r="M30" s="26"/>
      <c r="N30" s="26"/>
    </row>
    <row r="31" s="1" customFormat="1" ht="22" customHeight="1" spans="1:14">
      <c r="A31" s="15">
        <v>12</v>
      </c>
      <c r="B31" s="15">
        <v>1903</v>
      </c>
      <c r="C31" s="15">
        <v>105.1</v>
      </c>
      <c r="D31" s="17">
        <v>25.69</v>
      </c>
      <c r="E31" s="18">
        <f>C31-D31</f>
        <v>79.41</v>
      </c>
      <c r="F31" s="19" t="s">
        <v>33</v>
      </c>
      <c r="G31" s="21">
        <v>5500</v>
      </c>
      <c r="H31" s="21">
        <f t="shared" si="1"/>
        <v>578050</v>
      </c>
      <c r="I31" s="25">
        <v>532882</v>
      </c>
      <c r="J31" s="25">
        <f t="shared" si="2"/>
        <v>520245</v>
      </c>
      <c r="K31" s="15">
        <v>2023046</v>
      </c>
      <c r="L31" s="29"/>
      <c r="M31" s="26"/>
      <c r="N31" s="26"/>
    </row>
    <row r="32" s="1" customFormat="1" ht="22" customHeight="1" spans="1:14">
      <c r="A32" s="15">
        <v>12</v>
      </c>
      <c r="B32" s="15">
        <v>1703</v>
      </c>
      <c r="C32" s="15">
        <v>105.1</v>
      </c>
      <c r="D32" s="17">
        <v>25.69</v>
      </c>
      <c r="E32" s="18">
        <v>79.41</v>
      </c>
      <c r="F32" s="19" t="s">
        <v>33</v>
      </c>
      <c r="G32" s="21">
        <v>5500</v>
      </c>
      <c r="H32" s="21">
        <f t="shared" si="1"/>
        <v>578050</v>
      </c>
      <c r="I32" s="25">
        <v>529000</v>
      </c>
      <c r="J32" s="25">
        <f t="shared" si="2"/>
        <v>520245</v>
      </c>
      <c r="K32" s="15">
        <v>2023046</v>
      </c>
      <c r="L32" s="29"/>
      <c r="M32" s="26"/>
      <c r="N32" s="26"/>
    </row>
    <row r="33" s="1" customFormat="1" ht="22" customHeight="1" spans="1:14">
      <c r="A33" s="15">
        <v>13</v>
      </c>
      <c r="B33" s="15">
        <v>501</v>
      </c>
      <c r="C33" s="15">
        <v>127.31</v>
      </c>
      <c r="D33" s="17">
        <v>25.15</v>
      </c>
      <c r="E33" s="18">
        <f>C33-D33</f>
        <v>102.16</v>
      </c>
      <c r="F33" s="19" t="s">
        <v>32</v>
      </c>
      <c r="G33" s="21">
        <v>6500</v>
      </c>
      <c r="H33" s="21">
        <f t="shared" si="1"/>
        <v>827515</v>
      </c>
      <c r="I33" s="25">
        <v>764706</v>
      </c>
      <c r="J33" s="25">
        <f t="shared" si="2"/>
        <v>744763.5</v>
      </c>
      <c r="K33" s="15">
        <v>2023046</v>
      </c>
      <c r="L33" s="29"/>
      <c r="M33" s="26"/>
      <c r="N33" s="26"/>
    </row>
    <row r="34" s="1" customFormat="1" ht="22" customHeight="1" spans="1:14">
      <c r="A34" s="15">
        <v>23</v>
      </c>
      <c r="B34" s="15">
        <v>501</v>
      </c>
      <c r="C34" s="15">
        <v>175.91</v>
      </c>
      <c r="D34" s="22">
        <v>31.15</v>
      </c>
      <c r="E34" s="18">
        <f>C34-D34</f>
        <v>144.76</v>
      </c>
      <c r="F34" s="19" t="s">
        <v>32</v>
      </c>
      <c r="G34" s="21">
        <v>6500</v>
      </c>
      <c r="H34" s="21">
        <f t="shared" si="1"/>
        <v>1143415</v>
      </c>
      <c r="I34" s="25">
        <v>1050000</v>
      </c>
      <c r="J34" s="25">
        <f t="shared" si="2"/>
        <v>1029073.5</v>
      </c>
      <c r="K34" s="20">
        <v>2021062</v>
      </c>
      <c r="L34" s="29"/>
      <c r="M34" s="26"/>
      <c r="N34" s="26"/>
    </row>
    <row r="35" ht="25" customHeight="1" spans="1:12">
      <c r="A35" s="35" t="s">
        <v>47</v>
      </c>
      <c r="B35" s="36"/>
      <c r="C35" s="37">
        <f>SUM(C23:C34)</f>
        <v>1461.36</v>
      </c>
      <c r="D35" s="37"/>
      <c r="E35" s="37"/>
      <c r="F35" s="37"/>
      <c r="G35" s="38">
        <v>5400</v>
      </c>
      <c r="H35" s="37"/>
      <c r="I35" s="38">
        <f>SUM(I23:I34)</f>
        <v>7950465</v>
      </c>
      <c r="J35" s="36"/>
      <c r="K35" s="36"/>
      <c r="L35" s="28"/>
    </row>
    <row r="36" customHeight="1" spans="12:12">
      <c r="L36" s="28"/>
    </row>
    <row r="37" customHeight="1" spans="2:12">
      <c r="B37" s="1"/>
      <c r="F37" s="1"/>
      <c r="L37" s="28"/>
    </row>
    <row r="38" customHeight="1" spans="2:12">
      <c r="B38" s="1"/>
      <c r="F38" s="1"/>
      <c r="L38" s="28"/>
    </row>
    <row r="39" customHeight="1" spans="1:12">
      <c r="A39" s="26"/>
      <c r="B39" s="26"/>
      <c r="C39" s="27"/>
      <c r="D39" s="28"/>
      <c r="E39" s="28"/>
      <c r="F39" s="29"/>
      <c r="G39" s="30"/>
      <c r="H39" s="30"/>
      <c r="I39" s="29"/>
      <c r="J39" s="29"/>
      <c r="K39" s="33"/>
      <c r="L39" s="28"/>
    </row>
    <row r="40" customHeight="1" spans="1:12">
      <c r="A40" s="26"/>
      <c r="B40" s="26"/>
      <c r="C40" s="27"/>
      <c r="D40" s="28"/>
      <c r="E40" s="28"/>
      <c r="F40" s="29"/>
      <c r="G40" s="30"/>
      <c r="H40" s="30"/>
      <c r="I40" s="29"/>
      <c r="J40" s="29"/>
      <c r="K40" s="33"/>
      <c r="L40" s="28"/>
    </row>
    <row r="41" customHeight="1" spans="1:12">
      <c r="A41" s="26"/>
      <c r="B41" s="26"/>
      <c r="C41" s="27"/>
      <c r="D41" s="28"/>
      <c r="E41" s="28"/>
      <c r="F41" s="29"/>
      <c r="G41" s="30"/>
      <c r="H41" s="30"/>
      <c r="I41" s="29"/>
      <c r="J41" s="29"/>
      <c r="K41" s="33"/>
      <c r="L41" s="28"/>
    </row>
    <row r="42" customHeight="1" spans="1:12">
      <c r="A42" s="26"/>
      <c r="B42" s="26"/>
      <c r="C42" s="27"/>
      <c r="D42" s="28"/>
      <c r="E42" s="28"/>
      <c r="F42" s="29"/>
      <c r="G42" s="30"/>
      <c r="H42" s="30"/>
      <c r="I42" s="29"/>
      <c r="J42" s="29"/>
      <c r="K42" s="33"/>
      <c r="L42" s="28"/>
    </row>
    <row r="43" customHeight="1" spans="1:12">
      <c r="A43" s="26"/>
      <c r="B43" s="26"/>
      <c r="C43" s="27"/>
      <c r="D43" s="28"/>
      <c r="E43" s="28"/>
      <c r="F43" s="29"/>
      <c r="G43" s="30"/>
      <c r="H43" s="30"/>
      <c r="I43" s="29"/>
      <c r="J43" s="29"/>
      <c r="K43" s="33"/>
      <c r="L43" s="28"/>
    </row>
    <row r="44" customHeight="1" spans="1:12">
      <c r="A44" s="26"/>
      <c r="B44" s="26"/>
      <c r="C44" s="27"/>
      <c r="D44" s="28"/>
      <c r="E44" s="28"/>
      <c r="F44" s="29"/>
      <c r="G44" s="30"/>
      <c r="H44" s="30"/>
      <c r="I44" s="29"/>
      <c r="J44" s="29"/>
      <c r="K44" s="33"/>
      <c r="L44" s="28"/>
    </row>
    <row r="45" customHeight="1" spans="1:12">
      <c r="A45" s="26"/>
      <c r="B45" s="26"/>
      <c r="C45" s="27"/>
      <c r="D45" s="28"/>
      <c r="E45" s="28"/>
      <c r="F45" s="29"/>
      <c r="G45" s="30"/>
      <c r="H45" s="30"/>
      <c r="I45" s="29"/>
      <c r="J45" s="29"/>
      <c r="K45" s="33"/>
      <c r="L45" s="28"/>
    </row>
    <row r="46" customHeight="1" spans="1:12">
      <c r="A46" s="26"/>
      <c r="B46" s="26"/>
      <c r="C46" s="27"/>
      <c r="D46" s="28"/>
      <c r="E46" s="28"/>
      <c r="F46" s="29"/>
      <c r="G46" s="30"/>
      <c r="H46" s="30"/>
      <c r="I46" s="29"/>
      <c r="J46" s="29"/>
      <c r="K46" s="33"/>
      <c r="L46" s="28"/>
    </row>
    <row r="47" customHeight="1" spans="1:12">
      <c r="A47" s="26"/>
      <c r="B47" s="26"/>
      <c r="C47" s="27"/>
      <c r="D47" s="28"/>
      <c r="E47" s="28"/>
      <c r="F47" s="29"/>
      <c r="G47" s="30"/>
      <c r="H47" s="30"/>
      <c r="I47" s="29"/>
      <c r="J47" s="29"/>
      <c r="K47" s="33"/>
      <c r="L47" s="28"/>
    </row>
    <row r="48" customHeight="1" spans="1:12">
      <c r="A48" s="26"/>
      <c r="B48" s="26"/>
      <c r="C48" s="27"/>
      <c r="D48" s="28"/>
      <c r="E48" s="28"/>
      <c r="F48" s="29"/>
      <c r="G48" s="30"/>
      <c r="H48" s="30"/>
      <c r="I48" s="29"/>
      <c r="J48" s="29"/>
      <c r="K48" s="33"/>
      <c r="L48" s="28"/>
    </row>
    <row r="49" customHeight="1" spans="1:12">
      <c r="A49" s="26"/>
      <c r="B49" s="26"/>
      <c r="C49" s="27"/>
      <c r="D49" s="28"/>
      <c r="E49" s="28"/>
      <c r="F49" s="29"/>
      <c r="G49" s="30"/>
      <c r="H49" s="30"/>
      <c r="I49" s="29"/>
      <c r="J49" s="29"/>
      <c r="K49" s="33"/>
      <c r="L49" s="28"/>
    </row>
    <row r="50" customHeight="1" spans="1:12">
      <c r="A50" s="26"/>
      <c r="B50" s="26"/>
      <c r="C50" s="27"/>
      <c r="D50" s="28"/>
      <c r="E50" s="28"/>
      <c r="F50" s="29"/>
      <c r="G50" s="30"/>
      <c r="H50" s="30"/>
      <c r="I50" s="29"/>
      <c r="J50" s="29"/>
      <c r="K50" s="33"/>
      <c r="L50" s="28"/>
    </row>
    <row r="51" customHeight="1" spans="1:12">
      <c r="A51" s="26"/>
      <c r="B51" s="26"/>
      <c r="C51" s="27"/>
      <c r="D51" s="28"/>
      <c r="E51" s="28"/>
      <c r="F51" s="29"/>
      <c r="G51" s="30"/>
      <c r="H51" s="30"/>
      <c r="I51" s="29"/>
      <c r="J51" s="29"/>
      <c r="K51" s="33"/>
      <c r="L51" s="28"/>
    </row>
    <row r="52" customHeight="1" spans="1:12">
      <c r="A52" s="26"/>
      <c r="B52" s="26"/>
      <c r="C52" s="27"/>
      <c r="D52" s="28"/>
      <c r="E52" s="28"/>
      <c r="F52" s="29"/>
      <c r="G52" s="30"/>
      <c r="H52" s="30"/>
      <c r="I52" s="29"/>
      <c r="J52" s="29"/>
      <c r="K52" s="33"/>
      <c r="L52" s="28"/>
    </row>
    <row r="53" customHeight="1" spans="1:12">
      <c r="A53" s="26"/>
      <c r="B53" s="26"/>
      <c r="C53" s="27"/>
      <c r="D53" s="28"/>
      <c r="E53" s="28"/>
      <c r="F53" s="29"/>
      <c r="G53" s="30"/>
      <c r="H53" s="30"/>
      <c r="I53" s="29"/>
      <c r="J53" s="29"/>
      <c r="K53" s="33"/>
      <c r="L53" s="28"/>
    </row>
    <row r="54" customHeight="1" spans="1:12">
      <c r="A54" s="26"/>
      <c r="B54" s="26"/>
      <c r="C54" s="27"/>
      <c r="D54" s="28"/>
      <c r="E54" s="28"/>
      <c r="F54" s="29"/>
      <c r="G54" s="30"/>
      <c r="H54" s="30"/>
      <c r="I54" s="29"/>
      <c r="J54" s="29"/>
      <c r="K54" s="33"/>
      <c r="L54" s="28"/>
    </row>
    <row r="55" customHeight="1" spans="1:12">
      <c r="A55" s="26"/>
      <c r="B55" s="26"/>
      <c r="C55" s="27"/>
      <c r="D55" s="28"/>
      <c r="E55" s="28"/>
      <c r="F55" s="29"/>
      <c r="G55" s="30"/>
      <c r="H55" s="30"/>
      <c r="I55" s="29"/>
      <c r="J55" s="29"/>
      <c r="K55" s="33"/>
      <c r="L55" s="28"/>
    </row>
    <row r="56" customHeight="1" spans="1:12">
      <c r="A56" s="26"/>
      <c r="B56" s="26"/>
      <c r="C56" s="27"/>
      <c r="D56" s="28"/>
      <c r="E56" s="28"/>
      <c r="F56" s="29"/>
      <c r="G56" s="30"/>
      <c r="H56" s="30"/>
      <c r="I56" s="29"/>
      <c r="J56" s="29"/>
      <c r="K56" s="33"/>
      <c r="L56" s="28"/>
    </row>
    <row r="57" customHeight="1" spans="1:12">
      <c r="A57" s="26"/>
      <c r="B57" s="26"/>
      <c r="C57" s="27"/>
      <c r="D57" s="28"/>
      <c r="E57" s="28"/>
      <c r="F57" s="29"/>
      <c r="G57" s="30"/>
      <c r="H57" s="30"/>
      <c r="I57" s="29"/>
      <c r="J57" s="29"/>
      <c r="K57" s="33"/>
      <c r="L57" s="28"/>
    </row>
    <row r="58" customHeight="1" spans="1:12">
      <c r="A58" s="26"/>
      <c r="B58" s="26"/>
      <c r="C58" s="27"/>
      <c r="D58" s="28"/>
      <c r="E58" s="28"/>
      <c r="F58" s="29"/>
      <c r="G58" s="30"/>
      <c r="H58" s="30"/>
      <c r="I58" s="29"/>
      <c r="J58" s="29"/>
      <c r="K58" s="33"/>
      <c r="L58" s="28"/>
    </row>
    <row r="59" customHeight="1" spans="1:12">
      <c r="A59" s="26"/>
      <c r="B59" s="26"/>
      <c r="C59" s="27"/>
      <c r="D59" s="28"/>
      <c r="E59" s="28"/>
      <c r="F59" s="29"/>
      <c r="G59" s="30"/>
      <c r="H59" s="30"/>
      <c r="I59" s="29"/>
      <c r="J59" s="29"/>
      <c r="K59" s="33"/>
      <c r="L59" s="28"/>
    </row>
    <row r="60" customHeight="1" spans="1:12">
      <c r="A60" s="26"/>
      <c r="B60" s="26"/>
      <c r="C60" s="27"/>
      <c r="D60" s="28"/>
      <c r="E60" s="28"/>
      <c r="F60" s="29"/>
      <c r="G60" s="30"/>
      <c r="H60" s="30"/>
      <c r="I60" s="29"/>
      <c r="J60" s="29"/>
      <c r="K60" s="33"/>
      <c r="L60" s="28"/>
    </row>
    <row r="61" customHeight="1" spans="1:12">
      <c r="A61" s="26"/>
      <c r="B61" s="26"/>
      <c r="C61" s="27"/>
      <c r="D61" s="28"/>
      <c r="E61" s="28"/>
      <c r="F61" s="29"/>
      <c r="G61" s="30"/>
      <c r="H61" s="30"/>
      <c r="I61" s="29"/>
      <c r="J61" s="29"/>
      <c r="K61" s="33"/>
      <c r="L61" s="28"/>
    </row>
    <row r="62" customHeight="1" spans="1:12">
      <c r="A62" s="26"/>
      <c r="B62" s="26"/>
      <c r="C62" s="27"/>
      <c r="D62" s="28"/>
      <c r="E62" s="28"/>
      <c r="F62" s="29"/>
      <c r="G62" s="30"/>
      <c r="H62" s="30"/>
      <c r="I62" s="29"/>
      <c r="J62" s="29"/>
      <c r="K62" s="33"/>
      <c r="L62" s="28"/>
    </row>
    <row r="63" customHeight="1" spans="1:12">
      <c r="A63" s="26"/>
      <c r="B63" s="26"/>
      <c r="C63" s="27"/>
      <c r="D63" s="28"/>
      <c r="E63" s="28"/>
      <c r="F63" s="29"/>
      <c r="G63" s="30"/>
      <c r="H63" s="30"/>
      <c r="I63" s="29"/>
      <c r="J63" s="29"/>
      <c r="K63" s="33"/>
      <c r="L63" s="28"/>
    </row>
    <row r="64" customHeight="1" spans="1:12">
      <c r="A64" s="26"/>
      <c r="B64" s="26"/>
      <c r="C64" s="27"/>
      <c r="D64" s="28"/>
      <c r="E64" s="28"/>
      <c r="F64" s="29"/>
      <c r="G64" s="30"/>
      <c r="H64" s="30"/>
      <c r="I64" s="29"/>
      <c r="J64" s="29"/>
      <c r="K64" s="33"/>
      <c r="L64" s="28"/>
    </row>
    <row r="65" customHeight="1" spans="1:12">
      <c r="A65" s="26"/>
      <c r="B65" s="26"/>
      <c r="C65" s="27"/>
      <c r="D65" s="28"/>
      <c r="E65" s="28"/>
      <c r="F65" s="29"/>
      <c r="G65" s="30"/>
      <c r="H65" s="30"/>
      <c r="I65" s="29"/>
      <c r="J65" s="29"/>
      <c r="K65" s="33"/>
      <c r="L65" s="28"/>
    </row>
    <row r="66" customHeight="1" spans="1:12">
      <c r="A66" s="26"/>
      <c r="B66" s="26"/>
      <c r="C66" s="27"/>
      <c r="D66" s="28"/>
      <c r="E66" s="28"/>
      <c r="F66" s="29"/>
      <c r="G66" s="30"/>
      <c r="H66" s="30"/>
      <c r="I66" s="29"/>
      <c r="J66" s="29"/>
      <c r="K66" s="33"/>
      <c r="L66" s="28"/>
    </row>
    <row r="67" customHeight="1" spans="1:12">
      <c r="A67" s="26"/>
      <c r="B67" s="26"/>
      <c r="C67" s="27"/>
      <c r="D67" s="28"/>
      <c r="E67" s="28"/>
      <c r="F67" s="29"/>
      <c r="G67" s="30"/>
      <c r="H67" s="30"/>
      <c r="I67" s="29"/>
      <c r="J67" s="29"/>
      <c r="K67" s="33"/>
      <c r="L67" s="28"/>
    </row>
    <row r="68" customHeight="1" spans="1:12">
      <c r="A68" s="26"/>
      <c r="B68" s="26"/>
      <c r="C68" s="27"/>
      <c r="D68" s="28"/>
      <c r="E68" s="28"/>
      <c r="F68" s="29"/>
      <c r="G68" s="30"/>
      <c r="H68" s="30"/>
      <c r="I68" s="29"/>
      <c r="J68" s="29"/>
      <c r="K68" s="33"/>
      <c r="L68" s="28"/>
    </row>
    <row r="69" customHeight="1" spans="2:12">
      <c r="B69" s="1"/>
      <c r="F69" s="1"/>
      <c r="L69" s="28"/>
    </row>
    <row r="70" customHeight="1" spans="2:12">
      <c r="B70" s="1"/>
      <c r="F70" s="1"/>
      <c r="L70" s="28"/>
    </row>
    <row r="71" customHeight="1" spans="2:12">
      <c r="B71" s="1"/>
      <c r="F71" s="1"/>
      <c r="L71" s="28"/>
    </row>
    <row r="72" customHeight="1" spans="2:12">
      <c r="B72" s="1"/>
      <c r="F72" s="1"/>
      <c r="L72" s="28"/>
    </row>
    <row r="73" customHeight="1" spans="2:12">
      <c r="B73" s="1"/>
      <c r="F73" s="1"/>
      <c r="L73" s="28"/>
    </row>
    <row r="74" customHeight="1" spans="2:12">
      <c r="B74" s="1"/>
      <c r="F74" s="1"/>
      <c r="L74" s="28"/>
    </row>
    <row r="75" customHeight="1" spans="2:12">
      <c r="B75" s="1"/>
      <c r="F75" s="1"/>
      <c r="L75" s="28"/>
    </row>
    <row r="76" customHeight="1" spans="2:12">
      <c r="B76" s="1"/>
      <c r="F76" s="1"/>
      <c r="L76" s="28"/>
    </row>
    <row r="77" customHeight="1" spans="2:12">
      <c r="B77" s="1"/>
      <c r="F77" s="1"/>
      <c r="L77" s="28"/>
    </row>
    <row r="78" customHeight="1" spans="2:12">
      <c r="B78" s="1"/>
      <c r="F78" s="1"/>
      <c r="L78" s="28"/>
    </row>
    <row r="79" customHeight="1" spans="2:12">
      <c r="B79" s="1"/>
      <c r="F79" s="1"/>
      <c r="L79" s="28"/>
    </row>
    <row r="80" customHeight="1" spans="2:12">
      <c r="B80" s="1"/>
      <c r="F80" s="1"/>
      <c r="L80" s="28"/>
    </row>
    <row r="81" customHeight="1" spans="2:12">
      <c r="B81" s="1"/>
      <c r="F81" s="1"/>
      <c r="L81" s="28"/>
    </row>
    <row r="82" customHeight="1" spans="2:12">
      <c r="B82" s="1"/>
      <c r="F82" s="1"/>
      <c r="L82" s="28"/>
    </row>
    <row r="83" customHeight="1" spans="2:12">
      <c r="B83" s="1"/>
      <c r="F83" s="1"/>
      <c r="L83" s="28"/>
    </row>
    <row r="84" customHeight="1" spans="2:12">
      <c r="B84" s="1"/>
      <c r="F84" s="1"/>
      <c r="L84" s="28"/>
    </row>
    <row r="85" customHeight="1" spans="2:12">
      <c r="B85" s="1"/>
      <c r="F85" s="1"/>
      <c r="L85" s="28"/>
    </row>
    <row r="86" customHeight="1" spans="2:12">
      <c r="B86" s="1"/>
      <c r="F86" s="1"/>
      <c r="L86" s="28"/>
    </row>
    <row r="87" customHeight="1" spans="2:12">
      <c r="B87" s="1"/>
      <c r="F87" s="1"/>
      <c r="L87" s="28"/>
    </row>
    <row r="88" customHeight="1" spans="2:12">
      <c r="B88" s="1"/>
      <c r="F88" s="1"/>
      <c r="L88" s="28"/>
    </row>
    <row r="89" customHeight="1" spans="2:12">
      <c r="B89" s="1"/>
      <c r="F89" s="1"/>
      <c r="L89" s="28"/>
    </row>
    <row r="90" customHeight="1" spans="2:12">
      <c r="B90" s="1"/>
      <c r="F90" s="1"/>
      <c r="L90" s="28"/>
    </row>
    <row r="91" customHeight="1" spans="2:12">
      <c r="B91" s="1"/>
      <c r="F91" s="1"/>
      <c r="L91" s="28"/>
    </row>
    <row r="92" customHeight="1" spans="2:12">
      <c r="B92" s="1"/>
      <c r="F92" s="1"/>
      <c r="L92" s="28"/>
    </row>
    <row r="93" customHeight="1" spans="2:12">
      <c r="B93" s="1"/>
      <c r="F93" s="1"/>
      <c r="L93" s="28"/>
    </row>
    <row r="94" customHeight="1" spans="2:12">
      <c r="B94" s="1"/>
      <c r="F94" s="1"/>
      <c r="L94" s="28"/>
    </row>
    <row r="95" customHeight="1" spans="2:12">
      <c r="B95" s="1"/>
      <c r="F95" s="1"/>
      <c r="L95" s="34"/>
    </row>
    <row r="96" customHeight="1" spans="2:6">
      <c r="B96" s="1"/>
      <c r="F96" s="1"/>
    </row>
    <row r="97" customHeight="1" spans="2:6">
      <c r="B97" s="1"/>
      <c r="F97" s="1"/>
    </row>
    <row r="98" customHeight="1" spans="2:6">
      <c r="B98" s="1"/>
      <c r="F98" s="1"/>
    </row>
    <row r="99" customHeight="1" spans="2:6">
      <c r="B99" s="1"/>
      <c r="F99" s="1"/>
    </row>
    <row r="100" customHeight="1" spans="2:6">
      <c r="B100" s="1"/>
      <c r="F100" s="1"/>
    </row>
    <row r="101" customHeight="1" spans="2:6">
      <c r="B101" s="1"/>
      <c r="F101" s="1"/>
    </row>
    <row r="102" customHeight="1" spans="2:6">
      <c r="B102" s="1"/>
      <c r="F102" s="1"/>
    </row>
    <row r="103" customHeight="1" spans="2:6">
      <c r="B103" s="1"/>
      <c r="F103" s="1"/>
    </row>
    <row r="104" customHeight="1" spans="2:6">
      <c r="B104" s="1"/>
      <c r="F104" s="1"/>
    </row>
    <row r="105" customHeight="1" spans="2:6">
      <c r="B105" s="1"/>
      <c r="F105" s="1"/>
    </row>
    <row r="106" customHeight="1" spans="2:6">
      <c r="B106" s="1"/>
      <c r="F106" s="1"/>
    </row>
    <row r="107" customHeight="1" spans="2:6">
      <c r="B107" s="1"/>
      <c r="F107" s="1"/>
    </row>
    <row r="108" customHeight="1" spans="2:6">
      <c r="B108" s="1"/>
      <c r="F108" s="1"/>
    </row>
    <row r="109" customHeight="1" spans="2:6">
      <c r="B109" s="1"/>
      <c r="F109" s="1"/>
    </row>
    <row r="110" customHeight="1" spans="2:6">
      <c r="B110" s="1"/>
      <c r="F110" s="1"/>
    </row>
    <row r="111" customHeight="1" spans="2:6">
      <c r="B111" s="1"/>
      <c r="F111" s="1"/>
    </row>
    <row r="112" customHeight="1" spans="2:6">
      <c r="B112" s="1"/>
      <c r="F112" s="1"/>
    </row>
    <row r="113" customHeight="1" spans="2:6">
      <c r="B113" s="1"/>
      <c r="F113" s="1"/>
    </row>
    <row r="114" customHeight="1" spans="2:6">
      <c r="B114" s="1"/>
      <c r="F114" s="1"/>
    </row>
    <row r="115" customHeight="1" spans="2:6">
      <c r="B115" s="1"/>
      <c r="F115" s="1"/>
    </row>
    <row r="116" customHeight="1" spans="2:6">
      <c r="B116" s="1"/>
      <c r="F116" s="1"/>
    </row>
  </sheetData>
  <mergeCells count="26">
    <mergeCell ref="A1:K1"/>
    <mergeCell ref="A2:K2"/>
    <mergeCell ref="D3:K3"/>
    <mergeCell ref="D6:K6"/>
    <mergeCell ref="C7:D7"/>
    <mergeCell ref="F7:K7"/>
    <mergeCell ref="B8:K8"/>
    <mergeCell ref="B9:K9"/>
    <mergeCell ref="B18:K18"/>
    <mergeCell ref="B19:K19"/>
    <mergeCell ref="A20:K20"/>
    <mergeCell ref="A4:A5"/>
    <mergeCell ref="A10:A17"/>
    <mergeCell ref="A21:A22"/>
    <mergeCell ref="B4:B5"/>
    <mergeCell ref="B21:B22"/>
    <mergeCell ref="C4:C5"/>
    <mergeCell ref="C21:C22"/>
    <mergeCell ref="D21:D22"/>
    <mergeCell ref="E21:E22"/>
    <mergeCell ref="F21:F22"/>
    <mergeCell ref="G21:G22"/>
    <mergeCell ref="I21:I22"/>
    <mergeCell ref="K21:K22"/>
    <mergeCell ref="D4:K5"/>
    <mergeCell ref="B10:K17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26"/>
  <sheetViews>
    <sheetView topLeftCell="A24" workbookViewId="0">
      <selection activeCell="A1" sqref="A1:L1"/>
    </sheetView>
  </sheetViews>
  <sheetFormatPr defaultColWidth="9" defaultRowHeight="15" customHeight="1"/>
  <cols>
    <col min="3" max="3" width="9.5" style="1"/>
    <col min="4" max="4" width="10.6615384615385" style="1" customWidth="1"/>
    <col min="5" max="5" width="14" style="1" customWidth="1"/>
    <col min="7" max="7" width="11.6692307692308" style="1"/>
    <col min="8" max="11" width="12.6615384615385" style="1"/>
    <col min="12" max="12" width="11.6692307692308" style="1"/>
    <col min="13" max="13" width="12.6615384615385" style="2"/>
    <col min="14" max="14" width="10" style="1" customWidth="1"/>
  </cols>
  <sheetData>
    <row r="1" s="1" customFormat="1" customHeight="1" spans="1:12">
      <c r="A1" s="3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4" customHeight="1" spans="1:12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5"/>
      <c r="I3" s="5"/>
      <c r="J3" s="5"/>
      <c r="K3" s="5"/>
      <c r="L3" s="5"/>
    </row>
    <row r="4" s="1" customFormat="1" ht="14" customHeight="1" spans="1:12">
      <c r="A4" s="4" t="s">
        <v>5</v>
      </c>
      <c r="B4" s="5" t="s">
        <v>6</v>
      </c>
      <c r="C4" s="4"/>
      <c r="D4" s="5" t="s">
        <v>7</v>
      </c>
      <c r="E4" s="5"/>
      <c r="F4" s="5"/>
      <c r="G4" s="5"/>
      <c r="H4" s="5"/>
      <c r="I4" s="5"/>
      <c r="J4" s="5"/>
      <c r="K4" s="5"/>
      <c r="L4" s="5"/>
    </row>
    <row r="5" s="1" customFormat="1" ht="14" customHeight="1" spans="1:12">
      <c r="A5" s="4"/>
      <c r="B5" s="5"/>
      <c r="C5" s="4"/>
      <c r="D5" s="5"/>
      <c r="E5" s="5"/>
      <c r="F5" s="5"/>
      <c r="G5" s="5"/>
      <c r="H5" s="5"/>
      <c r="I5" s="5"/>
      <c r="J5" s="5"/>
      <c r="K5" s="5"/>
      <c r="L5" s="5"/>
    </row>
    <row r="6" s="1" customFormat="1" ht="24" customHeight="1" spans="1:12">
      <c r="A6" s="4" t="s">
        <v>8</v>
      </c>
      <c r="B6" s="4"/>
      <c r="C6" s="4"/>
      <c r="D6" s="6"/>
      <c r="E6" s="6"/>
      <c r="F6" s="6"/>
      <c r="G6" s="6"/>
      <c r="H6" s="6"/>
      <c r="I6" s="6"/>
      <c r="J6" s="6"/>
      <c r="K6" s="6"/>
      <c r="L6" s="6"/>
    </row>
    <row r="7" s="1" customFormat="1" ht="14" customHeight="1" spans="1:12">
      <c r="A7" s="4" t="s">
        <v>9</v>
      </c>
      <c r="B7" s="4" t="s">
        <v>10</v>
      </c>
      <c r="C7" s="7">
        <v>0.3501</v>
      </c>
      <c r="D7" s="4"/>
      <c r="E7" s="8" t="s">
        <v>11</v>
      </c>
      <c r="F7" s="5" t="s">
        <v>12</v>
      </c>
      <c r="G7" s="5"/>
      <c r="H7" s="5"/>
      <c r="I7" s="5"/>
      <c r="J7" s="5"/>
      <c r="K7" s="5"/>
      <c r="L7" s="5"/>
    </row>
    <row r="8" s="1" customFormat="1" ht="48" customHeight="1" spans="1:12">
      <c r="A8" s="4" t="s">
        <v>13</v>
      </c>
      <c r="B8" s="5" t="s">
        <v>14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="1" customFormat="1" ht="48" customHeight="1" spans="1:12">
      <c r="A9" s="4" t="s">
        <v>15</v>
      </c>
      <c r="B9" s="5" t="s">
        <v>16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="1" customFormat="1" ht="14" customHeight="1" spans="1:12">
      <c r="A10" s="4" t="s">
        <v>17</v>
      </c>
      <c r="B10" s="9" t="s">
        <v>18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1" customFormat="1" ht="14" customHeight="1" spans="1:12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="1" customFormat="1" ht="14" customHeight="1" spans="1:12">
      <c r="A12" s="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="1" customFormat="1" ht="14" customHeight="1" spans="1:12">
      <c r="A13" s="4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="1" customFormat="1" ht="14" customHeight="1" spans="1:12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="1" customFormat="1" ht="14" customHeight="1" spans="1:12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="1" customFormat="1" ht="14" customHeight="1" spans="1:12">
      <c r="A16" s="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="1" customFormat="1" ht="34.5" customHeight="1" spans="1:12">
      <c r="A17" s="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="1" customFormat="1" ht="24" customHeight="1" spans="1:12">
      <c r="A18" s="4" t="s">
        <v>19</v>
      </c>
      <c r="B18" s="5" t="s">
        <v>20</v>
      </c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="1" customFormat="1" ht="24" customHeight="1" spans="1:12">
      <c r="A19" s="4" t="s">
        <v>21</v>
      </c>
      <c r="B19" s="5" t="s">
        <v>51</v>
      </c>
      <c r="C19" s="5"/>
      <c r="D19" s="5"/>
      <c r="E19" s="5"/>
      <c r="F19" s="5"/>
      <c r="G19" s="5"/>
      <c r="H19" s="5"/>
      <c r="I19" s="5"/>
      <c r="J19" s="5"/>
      <c r="K19" s="5"/>
      <c r="L19" s="5"/>
    </row>
    <row r="20" ht="38" customHeight="1" spans="1:16">
      <c r="A20" s="10" t="s">
        <v>57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28"/>
      <c r="O20" s="1"/>
      <c r="P20" s="1"/>
    </row>
    <row r="21" customHeight="1" spans="1:16">
      <c r="A21" s="5" t="s">
        <v>23</v>
      </c>
      <c r="B21" s="5" t="s">
        <v>24</v>
      </c>
      <c r="C21" s="11" t="s">
        <v>25</v>
      </c>
      <c r="D21" s="12" t="s">
        <v>26</v>
      </c>
      <c r="E21" s="13" t="s">
        <v>27</v>
      </c>
      <c r="F21" s="3" t="s">
        <v>28</v>
      </c>
      <c r="G21" s="3"/>
      <c r="H21" s="14" t="s">
        <v>29</v>
      </c>
      <c r="I21" s="14" t="s">
        <v>58</v>
      </c>
      <c r="J21" s="5" t="s">
        <v>30</v>
      </c>
      <c r="K21" s="5" t="s">
        <v>59</v>
      </c>
      <c r="L21" s="5" t="s">
        <v>31</v>
      </c>
      <c r="M21" s="28"/>
      <c r="O21" s="1"/>
      <c r="P21" s="1"/>
    </row>
    <row r="22" ht="9" customHeight="1" spans="1:16">
      <c r="A22" s="5"/>
      <c r="B22" s="5"/>
      <c r="C22" s="11"/>
      <c r="D22" s="12"/>
      <c r="E22" s="13"/>
      <c r="F22" s="3"/>
      <c r="G22" s="3"/>
      <c r="H22" s="14"/>
      <c r="I22" s="14"/>
      <c r="J22" s="5"/>
      <c r="K22" s="5"/>
      <c r="L22" s="5"/>
      <c r="M22" s="28"/>
      <c r="O22" s="1"/>
      <c r="P22" s="1"/>
    </row>
    <row r="23" s="1" customFormat="1" ht="28" customHeight="1" spans="1:15">
      <c r="A23" s="15">
        <v>1</v>
      </c>
      <c r="B23" s="15">
        <v>1703</v>
      </c>
      <c r="C23" s="16">
        <v>107.61</v>
      </c>
      <c r="D23" s="17">
        <v>25.32</v>
      </c>
      <c r="E23" s="18">
        <v>82.29</v>
      </c>
      <c r="F23" s="19" t="s">
        <v>33</v>
      </c>
      <c r="G23" s="20">
        <v>5203.97732552737</v>
      </c>
      <c r="H23" s="21">
        <v>5700</v>
      </c>
      <c r="I23" s="21">
        <v>613377</v>
      </c>
      <c r="J23" s="31">
        <v>560000</v>
      </c>
      <c r="K23" s="31">
        <v>552039.3</v>
      </c>
      <c r="L23" s="20">
        <v>2021062</v>
      </c>
      <c r="M23" s="29">
        <v>1</v>
      </c>
      <c r="N23" s="19" t="str">
        <f t="shared" ref="N23:N40" si="0">A23&amp;"-"&amp;B23</f>
        <v>1-1703</v>
      </c>
      <c r="O23" s="26"/>
    </row>
    <row r="24" s="1" customFormat="1" ht="28" customHeight="1" spans="1:15">
      <c r="A24" s="15">
        <v>1</v>
      </c>
      <c r="B24" s="15">
        <v>2803</v>
      </c>
      <c r="C24" s="16">
        <v>107.61</v>
      </c>
      <c r="D24" s="17">
        <v>25.32</v>
      </c>
      <c r="E24" s="18">
        <v>82.29</v>
      </c>
      <c r="F24" s="19" t="s">
        <v>33</v>
      </c>
      <c r="G24" s="20">
        <v>6040.33082427284</v>
      </c>
      <c r="H24" s="21">
        <v>6100</v>
      </c>
      <c r="I24" s="21">
        <v>656421</v>
      </c>
      <c r="J24" s="31">
        <v>650000</v>
      </c>
      <c r="K24" s="31">
        <v>590778.9</v>
      </c>
      <c r="L24" s="15" t="s">
        <v>60</v>
      </c>
      <c r="M24" s="29">
        <v>1</v>
      </c>
      <c r="N24" s="19" t="str">
        <f t="shared" si="0"/>
        <v>1-2803</v>
      </c>
      <c r="O24" s="26"/>
    </row>
    <row r="25" s="1" customFormat="1" ht="28" customHeight="1" spans="1:15">
      <c r="A25" s="15">
        <v>1</v>
      </c>
      <c r="B25" s="15">
        <v>2804</v>
      </c>
      <c r="C25" s="16">
        <v>107.67</v>
      </c>
      <c r="D25" s="17">
        <v>25.34</v>
      </c>
      <c r="E25" s="18">
        <v>82.33</v>
      </c>
      <c r="F25" s="19" t="s">
        <v>33</v>
      </c>
      <c r="G25" s="20">
        <v>4980.00371505526</v>
      </c>
      <c r="H25" s="21">
        <v>5500</v>
      </c>
      <c r="I25" s="21">
        <v>592185</v>
      </c>
      <c r="J25" s="31">
        <v>536197</v>
      </c>
      <c r="K25" s="31">
        <v>532966.5</v>
      </c>
      <c r="L25" s="20">
        <v>2021062</v>
      </c>
      <c r="M25" s="29">
        <v>1</v>
      </c>
      <c r="N25" s="19" t="str">
        <f t="shared" si="0"/>
        <v>1-2804</v>
      </c>
      <c r="O25" s="26"/>
    </row>
    <row r="26" s="1" customFormat="1" ht="28" customHeight="1" spans="1:15">
      <c r="A26" s="15">
        <v>2</v>
      </c>
      <c r="B26" s="15">
        <v>2804</v>
      </c>
      <c r="C26" s="16">
        <v>118.75</v>
      </c>
      <c r="D26" s="22">
        <v>26.852</v>
      </c>
      <c r="E26" s="18">
        <v>91.898</v>
      </c>
      <c r="F26" s="19" t="s">
        <v>33</v>
      </c>
      <c r="G26" s="20">
        <v>4884.21052631579</v>
      </c>
      <c r="H26" s="21">
        <v>5400</v>
      </c>
      <c r="I26" s="21">
        <v>641250</v>
      </c>
      <c r="J26" s="31">
        <v>580000</v>
      </c>
      <c r="K26" s="31">
        <v>577125</v>
      </c>
      <c r="L26" s="20">
        <v>2021062</v>
      </c>
      <c r="M26" s="29">
        <v>5</v>
      </c>
      <c r="N26" s="19" t="str">
        <f t="shared" si="0"/>
        <v>2-2804</v>
      </c>
      <c r="O26" s="26"/>
    </row>
    <row r="27" s="1" customFormat="1" ht="28" customHeight="1" spans="1:15">
      <c r="A27" s="15">
        <v>5</v>
      </c>
      <c r="B27" s="15">
        <v>401</v>
      </c>
      <c r="C27" s="16">
        <v>129.29</v>
      </c>
      <c r="D27" s="22">
        <v>28.99</v>
      </c>
      <c r="E27" s="18">
        <v>100.3</v>
      </c>
      <c r="F27" s="19" t="s">
        <v>32</v>
      </c>
      <c r="G27" s="20">
        <v>5800.91267692784</v>
      </c>
      <c r="H27" s="21">
        <v>5900</v>
      </c>
      <c r="I27" s="21">
        <v>762811</v>
      </c>
      <c r="J27" s="31">
        <v>750000</v>
      </c>
      <c r="K27" s="31">
        <v>686529.9</v>
      </c>
      <c r="L27" s="20">
        <v>2022080</v>
      </c>
      <c r="M27" s="29">
        <v>10</v>
      </c>
      <c r="N27" s="19" t="str">
        <f t="shared" si="0"/>
        <v>5-401</v>
      </c>
      <c r="O27" s="26"/>
    </row>
    <row r="28" s="1" customFormat="1" ht="28" customHeight="1" spans="1:15">
      <c r="A28" s="15">
        <v>8</v>
      </c>
      <c r="B28" s="15">
        <v>201</v>
      </c>
      <c r="C28" s="16">
        <v>118.6</v>
      </c>
      <c r="D28" s="22">
        <v>26.703</v>
      </c>
      <c r="E28" s="18">
        <v>91.897</v>
      </c>
      <c r="F28" s="19" t="s">
        <v>33</v>
      </c>
      <c r="G28" s="20">
        <v>4974.70489038786</v>
      </c>
      <c r="H28" s="21">
        <v>5500</v>
      </c>
      <c r="I28" s="21">
        <v>652300</v>
      </c>
      <c r="J28" s="31">
        <v>590000</v>
      </c>
      <c r="K28" s="31">
        <v>587070</v>
      </c>
      <c r="L28" s="20">
        <v>2022082</v>
      </c>
      <c r="M28" s="29"/>
      <c r="N28" s="19" t="str">
        <f t="shared" si="0"/>
        <v>8-201</v>
      </c>
      <c r="O28" s="26"/>
    </row>
    <row r="29" s="1" customFormat="1" ht="28" customHeight="1" spans="1:15">
      <c r="A29" s="15">
        <v>10</v>
      </c>
      <c r="B29" s="15">
        <v>301</v>
      </c>
      <c r="C29" s="16">
        <v>143.35</v>
      </c>
      <c r="D29" s="22">
        <v>21.458</v>
      </c>
      <c r="E29" s="18">
        <v>121.892</v>
      </c>
      <c r="F29" s="19" t="s">
        <v>32</v>
      </c>
      <c r="G29" s="20">
        <v>5790.02441576561</v>
      </c>
      <c r="H29" s="21">
        <v>6300</v>
      </c>
      <c r="I29" s="21">
        <v>903105</v>
      </c>
      <c r="J29" s="31">
        <v>830000</v>
      </c>
      <c r="K29" s="31">
        <v>812794.5</v>
      </c>
      <c r="L29" s="20">
        <v>2023086</v>
      </c>
      <c r="M29" s="29"/>
      <c r="N29" s="19" t="str">
        <f t="shared" si="0"/>
        <v>10-301</v>
      </c>
      <c r="O29" s="26"/>
    </row>
    <row r="30" s="1" customFormat="1" ht="28" customHeight="1" spans="1:15">
      <c r="A30" s="15">
        <v>11</v>
      </c>
      <c r="B30" s="15">
        <v>603</v>
      </c>
      <c r="C30" s="16">
        <v>119.96</v>
      </c>
      <c r="D30" s="22">
        <v>19.464</v>
      </c>
      <c r="E30" s="18">
        <v>100.496</v>
      </c>
      <c r="F30" s="19" t="s">
        <v>32</v>
      </c>
      <c r="G30" s="20">
        <v>6002.00066688896</v>
      </c>
      <c r="H30" s="21">
        <v>6400</v>
      </c>
      <c r="I30" s="21">
        <v>767744</v>
      </c>
      <c r="J30" s="31">
        <v>720000</v>
      </c>
      <c r="K30" s="31">
        <v>690969.6</v>
      </c>
      <c r="L30" s="20">
        <v>2023119</v>
      </c>
      <c r="M30" s="29">
        <v>10</v>
      </c>
      <c r="N30" s="19" t="str">
        <f t="shared" si="0"/>
        <v>11-603</v>
      </c>
      <c r="O30" s="26"/>
    </row>
    <row r="31" s="1" customFormat="1" ht="28" customHeight="1" spans="1:15">
      <c r="A31" s="15">
        <v>11</v>
      </c>
      <c r="B31" s="15">
        <v>1105</v>
      </c>
      <c r="C31" s="16">
        <v>119.96</v>
      </c>
      <c r="D31" s="22">
        <v>19.464</v>
      </c>
      <c r="E31" s="18">
        <v>100.496</v>
      </c>
      <c r="F31" s="19" t="s">
        <v>32</v>
      </c>
      <c r="G31" s="20">
        <v>6068.68956318773</v>
      </c>
      <c r="H31" s="21">
        <v>6300</v>
      </c>
      <c r="I31" s="21">
        <v>755748</v>
      </c>
      <c r="J31" s="31">
        <v>728000</v>
      </c>
      <c r="K31" s="31">
        <v>680173.2</v>
      </c>
      <c r="L31" s="20">
        <v>2023119</v>
      </c>
      <c r="M31" s="29">
        <v>11</v>
      </c>
      <c r="N31" s="19" t="str">
        <f t="shared" si="0"/>
        <v>11-1105</v>
      </c>
      <c r="O31" s="26"/>
    </row>
    <row r="32" s="1" customFormat="1" ht="28" customHeight="1" spans="1:15">
      <c r="A32" s="15">
        <v>13</v>
      </c>
      <c r="B32" s="15">
        <v>701</v>
      </c>
      <c r="C32" s="16">
        <v>127.31</v>
      </c>
      <c r="D32" s="22">
        <v>99.108</v>
      </c>
      <c r="E32" s="18">
        <v>28.202</v>
      </c>
      <c r="F32" s="19" t="s">
        <v>32</v>
      </c>
      <c r="G32" s="20">
        <v>5400</v>
      </c>
      <c r="H32" s="21">
        <v>6100</v>
      </c>
      <c r="I32" s="21">
        <v>776591</v>
      </c>
      <c r="J32" s="31">
        <v>687474</v>
      </c>
      <c r="K32" s="31">
        <v>698931.9</v>
      </c>
      <c r="L32" s="20">
        <v>2023046</v>
      </c>
      <c r="M32" s="29">
        <v>11</v>
      </c>
      <c r="N32" s="19" t="str">
        <f t="shared" si="0"/>
        <v>13-701</v>
      </c>
      <c r="O32" s="26"/>
    </row>
    <row r="33" s="1" customFormat="1" ht="28" customHeight="1" spans="1:15">
      <c r="A33" s="15">
        <v>31</v>
      </c>
      <c r="B33" s="15">
        <v>101</v>
      </c>
      <c r="C33" s="16">
        <v>98.26</v>
      </c>
      <c r="D33" s="22">
        <v>21.262</v>
      </c>
      <c r="E33" s="18">
        <v>76.998</v>
      </c>
      <c r="F33" s="19" t="s">
        <v>33</v>
      </c>
      <c r="G33" s="20">
        <v>6869.52981884795</v>
      </c>
      <c r="H33" s="21">
        <v>7100</v>
      </c>
      <c r="I33" s="21">
        <v>697646</v>
      </c>
      <c r="J33" s="31">
        <v>675000</v>
      </c>
      <c r="K33" s="31">
        <v>627881.4</v>
      </c>
      <c r="L33" s="15" t="s">
        <v>60</v>
      </c>
      <c r="M33" s="29">
        <v>13</v>
      </c>
      <c r="N33" s="19" t="str">
        <f t="shared" si="0"/>
        <v>31-101</v>
      </c>
      <c r="O33" s="26"/>
    </row>
    <row r="34" s="1" customFormat="1" ht="28" customHeight="1" spans="1:15">
      <c r="A34" s="15">
        <v>31</v>
      </c>
      <c r="B34" s="15">
        <v>102</v>
      </c>
      <c r="C34" s="16">
        <v>108.73</v>
      </c>
      <c r="D34" s="22">
        <v>23.526</v>
      </c>
      <c r="E34" s="18">
        <v>85.204</v>
      </c>
      <c r="F34" s="19" t="s">
        <v>33</v>
      </c>
      <c r="G34" s="20">
        <v>7196.72583463626</v>
      </c>
      <c r="H34" s="21">
        <v>7100</v>
      </c>
      <c r="I34" s="21">
        <v>771983</v>
      </c>
      <c r="J34" s="31">
        <v>782500</v>
      </c>
      <c r="K34" s="31">
        <v>694784.7</v>
      </c>
      <c r="L34" s="15" t="s">
        <v>60</v>
      </c>
      <c r="M34" s="29"/>
      <c r="N34" s="19" t="str">
        <f t="shared" si="0"/>
        <v>31-102</v>
      </c>
      <c r="O34" s="26"/>
    </row>
    <row r="35" s="1" customFormat="1" ht="28" customHeight="1" spans="1:15">
      <c r="A35" s="15">
        <v>31</v>
      </c>
      <c r="B35" s="15">
        <v>103</v>
      </c>
      <c r="C35" s="16">
        <v>108.73</v>
      </c>
      <c r="D35" s="22">
        <v>23.526</v>
      </c>
      <c r="E35" s="18">
        <v>85.204</v>
      </c>
      <c r="F35" s="19" t="s">
        <v>33</v>
      </c>
      <c r="G35" s="20">
        <v>7196.72583463626</v>
      </c>
      <c r="H35" s="21">
        <v>7200</v>
      </c>
      <c r="I35" s="21">
        <v>782856</v>
      </c>
      <c r="J35" s="31">
        <v>782500</v>
      </c>
      <c r="K35" s="31">
        <v>704570.4</v>
      </c>
      <c r="L35" s="15" t="s">
        <v>60</v>
      </c>
      <c r="M35" s="29"/>
      <c r="N35" s="19" t="str">
        <f t="shared" si="0"/>
        <v>31-103</v>
      </c>
      <c r="O35" s="26"/>
    </row>
    <row r="36" s="1" customFormat="1" ht="28" customHeight="1" spans="1:15">
      <c r="A36" s="15">
        <v>31</v>
      </c>
      <c r="B36" s="15">
        <v>104</v>
      </c>
      <c r="C36" s="16">
        <v>108.73</v>
      </c>
      <c r="D36" s="22">
        <v>23.526</v>
      </c>
      <c r="E36" s="18">
        <v>85.204</v>
      </c>
      <c r="F36" s="19" t="s">
        <v>33</v>
      </c>
      <c r="G36" s="20">
        <v>7173.73310034029</v>
      </c>
      <c r="H36" s="21">
        <v>7200</v>
      </c>
      <c r="I36" s="21">
        <v>782856</v>
      </c>
      <c r="J36" s="31">
        <v>780000</v>
      </c>
      <c r="K36" s="31">
        <v>704570.4</v>
      </c>
      <c r="L36" s="15" t="s">
        <v>60</v>
      </c>
      <c r="M36" s="29"/>
      <c r="N36" s="19" t="str">
        <f t="shared" si="0"/>
        <v>31-104</v>
      </c>
      <c r="O36" s="26"/>
    </row>
    <row r="37" s="1" customFormat="1" ht="28" customHeight="1" spans="1:15">
      <c r="A37" s="15">
        <v>31</v>
      </c>
      <c r="B37" s="15">
        <v>105</v>
      </c>
      <c r="C37" s="16">
        <v>108.73</v>
      </c>
      <c r="D37" s="22">
        <v>23.526</v>
      </c>
      <c r="E37" s="18">
        <v>85.204</v>
      </c>
      <c r="F37" s="19" t="s">
        <v>33</v>
      </c>
      <c r="G37" s="20">
        <v>5794.16904258254</v>
      </c>
      <c r="H37" s="21">
        <v>5800</v>
      </c>
      <c r="I37" s="21">
        <v>630634</v>
      </c>
      <c r="J37" s="31">
        <v>630000</v>
      </c>
      <c r="K37" s="31">
        <v>567570.6</v>
      </c>
      <c r="L37" s="20">
        <v>2024038</v>
      </c>
      <c r="M37" s="29"/>
      <c r="N37" s="19" t="str">
        <f t="shared" si="0"/>
        <v>31-105</v>
      </c>
      <c r="O37" s="26"/>
    </row>
    <row r="38" s="1" customFormat="1" ht="28" customHeight="1" spans="1:15">
      <c r="A38" s="15">
        <v>31</v>
      </c>
      <c r="B38" s="15">
        <v>204</v>
      </c>
      <c r="C38" s="16">
        <v>108.73</v>
      </c>
      <c r="D38" s="22">
        <v>23.526</v>
      </c>
      <c r="E38" s="18">
        <v>85.204</v>
      </c>
      <c r="F38" s="19" t="s">
        <v>33</v>
      </c>
      <c r="G38" s="20">
        <v>5518.25623103099</v>
      </c>
      <c r="H38" s="21">
        <v>5600</v>
      </c>
      <c r="I38" s="21">
        <v>608888</v>
      </c>
      <c r="J38" s="31">
        <v>600000</v>
      </c>
      <c r="K38" s="31">
        <v>547999.2</v>
      </c>
      <c r="L38" s="20">
        <v>2024038</v>
      </c>
      <c r="M38" s="29">
        <v>15</v>
      </c>
      <c r="N38" s="19" t="str">
        <f t="shared" si="0"/>
        <v>31-204</v>
      </c>
      <c r="O38" s="26"/>
    </row>
    <row r="39" s="1" customFormat="1" ht="28" customHeight="1" spans="1:15">
      <c r="A39" s="15">
        <v>31</v>
      </c>
      <c r="B39" s="15">
        <v>506</v>
      </c>
      <c r="C39" s="16">
        <v>120.24</v>
      </c>
      <c r="D39" s="22">
        <v>26.016</v>
      </c>
      <c r="E39" s="18">
        <v>94.224</v>
      </c>
      <c r="F39" s="19" t="s">
        <v>32</v>
      </c>
      <c r="G39" s="20">
        <v>4700</v>
      </c>
      <c r="H39" s="21">
        <v>5200</v>
      </c>
      <c r="I39" s="21">
        <v>625248</v>
      </c>
      <c r="J39" s="31">
        <v>565128</v>
      </c>
      <c r="K39" s="31">
        <v>562723.2</v>
      </c>
      <c r="L39" s="20">
        <v>2024038</v>
      </c>
      <c r="M39" s="29">
        <v>16</v>
      </c>
      <c r="N39" s="19" t="str">
        <f t="shared" si="0"/>
        <v>31-506</v>
      </c>
      <c r="O39" s="26"/>
    </row>
    <row r="40" ht="22" customHeight="1" spans="1:16">
      <c r="A40" s="19" t="s">
        <v>47</v>
      </c>
      <c r="B40" s="19"/>
      <c r="C40" s="16">
        <f>SUM(C23:C39)</f>
        <v>1962.26</v>
      </c>
      <c r="D40" s="23"/>
      <c r="E40" s="18">
        <f>C40-D40</f>
        <v>1962.26</v>
      </c>
      <c r="F40" s="24"/>
      <c r="G40" s="24"/>
      <c r="H40" s="25">
        <v>6378</v>
      </c>
      <c r="I40" s="21" t="e">
        <f>VLOOKUP(N40,[1]Sheet1!$C$2:$D$18,2,0)</f>
        <v>#N/A</v>
      </c>
      <c r="J40" s="25">
        <f>SUM(J23:J39)</f>
        <v>11446799</v>
      </c>
      <c r="K40" s="31" t="e">
        <f>I40*0.9</f>
        <v>#N/A</v>
      </c>
      <c r="L40" s="32"/>
      <c r="M40" s="28"/>
      <c r="N40" s="19" t="str">
        <f t="shared" si="0"/>
        <v>合计-</v>
      </c>
      <c r="O40" s="1"/>
      <c r="P40" s="1"/>
    </row>
    <row r="41" customHeight="1" spans="1:16">
      <c r="A41" s="26"/>
      <c r="B41" s="26"/>
      <c r="C41" s="27"/>
      <c r="D41" s="28"/>
      <c r="E41" s="28"/>
      <c r="F41" s="29"/>
      <c r="G41" s="29"/>
      <c r="H41" s="30"/>
      <c r="I41" s="30"/>
      <c r="J41" s="29"/>
      <c r="K41" s="29"/>
      <c r="L41" s="33"/>
      <c r="M41" s="28"/>
      <c r="O41" s="1"/>
      <c r="P41" s="1"/>
    </row>
    <row r="42" customHeight="1" spans="1:16">
      <c r="A42" s="26"/>
      <c r="B42" s="26"/>
      <c r="C42" s="27"/>
      <c r="D42" s="28"/>
      <c r="E42" s="28"/>
      <c r="F42" s="29"/>
      <c r="G42" s="29"/>
      <c r="H42" s="30"/>
      <c r="I42" s="30"/>
      <c r="J42" s="29"/>
      <c r="K42" s="29"/>
      <c r="L42" s="33"/>
      <c r="M42" s="28"/>
      <c r="O42" s="1"/>
      <c r="P42" s="1"/>
    </row>
    <row r="43" customHeight="1" spans="1:16">
      <c r="A43" s="26"/>
      <c r="B43" s="26"/>
      <c r="C43" s="27"/>
      <c r="D43" s="28"/>
      <c r="E43" s="28"/>
      <c r="F43" s="29"/>
      <c r="G43" s="29"/>
      <c r="H43" s="30"/>
      <c r="I43" s="30"/>
      <c r="J43" s="29"/>
      <c r="K43" s="29"/>
      <c r="L43" s="33"/>
      <c r="M43" s="28"/>
      <c r="O43" s="1"/>
      <c r="P43" s="1"/>
    </row>
    <row r="44" customHeight="1" spans="1:16">
      <c r="A44" s="26"/>
      <c r="B44" s="26"/>
      <c r="C44" s="27"/>
      <c r="D44" s="28"/>
      <c r="E44" s="28"/>
      <c r="F44" s="29"/>
      <c r="G44" s="29"/>
      <c r="H44" s="30"/>
      <c r="I44" s="30"/>
      <c r="J44" s="29"/>
      <c r="K44" s="29"/>
      <c r="L44" s="33"/>
      <c r="M44" s="28"/>
      <c r="O44" s="1"/>
      <c r="P44" s="1"/>
    </row>
    <row r="45" customHeight="1" spans="1:13">
      <c r="A45" s="26"/>
      <c r="B45" s="26"/>
      <c r="C45" s="27"/>
      <c r="D45" s="28"/>
      <c r="E45" s="28"/>
      <c r="F45" s="29"/>
      <c r="G45" s="29"/>
      <c r="H45" s="30"/>
      <c r="I45" s="30"/>
      <c r="J45" s="29"/>
      <c r="K45" s="29"/>
      <c r="L45" s="33"/>
      <c r="M45" s="28"/>
    </row>
    <row r="46" customHeight="1" spans="1:13">
      <c r="A46" s="26"/>
      <c r="B46" s="26"/>
      <c r="C46" s="27"/>
      <c r="D46" s="28"/>
      <c r="E46" s="28"/>
      <c r="F46" s="29"/>
      <c r="G46" s="29"/>
      <c r="H46" s="30"/>
      <c r="I46" s="30"/>
      <c r="J46" s="29"/>
      <c r="K46" s="29"/>
      <c r="L46" s="33"/>
      <c r="M46" s="28"/>
    </row>
    <row r="47" customHeight="1" spans="1:13">
      <c r="A47" s="26"/>
      <c r="B47" s="26"/>
      <c r="C47" s="27"/>
      <c r="D47" s="28"/>
      <c r="E47" s="28"/>
      <c r="F47" s="29"/>
      <c r="G47" s="29"/>
      <c r="H47" s="30"/>
      <c r="I47" s="30"/>
      <c r="J47" s="29"/>
      <c r="K47" s="29"/>
      <c r="L47" s="33"/>
      <c r="M47" s="28"/>
    </row>
    <row r="48" customHeight="1" spans="1:13">
      <c r="A48" s="26"/>
      <c r="B48" s="26"/>
      <c r="C48" s="27"/>
      <c r="D48" s="28"/>
      <c r="E48" s="28"/>
      <c r="F48" s="29"/>
      <c r="G48" s="29"/>
      <c r="H48" s="30"/>
      <c r="I48" s="30"/>
      <c r="J48" s="29"/>
      <c r="K48" s="29"/>
      <c r="L48" s="33"/>
      <c r="M48" s="28"/>
    </row>
    <row r="49" customHeight="1" spans="1:13">
      <c r="A49" s="26"/>
      <c r="B49" s="26"/>
      <c r="C49" s="27"/>
      <c r="D49" s="28"/>
      <c r="E49" s="28"/>
      <c r="F49" s="29"/>
      <c r="G49" s="29"/>
      <c r="H49" s="30"/>
      <c r="I49" s="30"/>
      <c r="J49" s="29"/>
      <c r="K49" s="29"/>
      <c r="L49" s="33"/>
      <c r="M49" s="28"/>
    </row>
    <row r="50" customHeight="1" spans="1:13">
      <c r="A50" s="26"/>
      <c r="B50" s="26"/>
      <c r="C50" s="27"/>
      <c r="D50" s="28"/>
      <c r="E50" s="28"/>
      <c r="F50" s="29"/>
      <c r="G50" s="29"/>
      <c r="H50" s="30"/>
      <c r="I50" s="30"/>
      <c r="J50" s="29"/>
      <c r="K50" s="29"/>
      <c r="L50" s="33"/>
      <c r="M50" s="28"/>
    </row>
    <row r="51" customHeight="1" spans="1:13">
      <c r="A51" s="26"/>
      <c r="B51" s="26"/>
      <c r="C51" s="27"/>
      <c r="D51" s="28"/>
      <c r="E51" s="28"/>
      <c r="F51" s="29"/>
      <c r="G51" s="29"/>
      <c r="H51" s="30"/>
      <c r="I51" s="30"/>
      <c r="J51" s="29"/>
      <c r="K51" s="29"/>
      <c r="L51" s="33"/>
      <c r="M51" s="28"/>
    </row>
    <row r="52" customHeight="1" spans="1:13">
      <c r="A52" s="26"/>
      <c r="B52" s="26"/>
      <c r="C52" s="27"/>
      <c r="D52" s="28"/>
      <c r="E52" s="28"/>
      <c r="F52" s="29"/>
      <c r="G52" s="29"/>
      <c r="H52" s="30"/>
      <c r="I52" s="30"/>
      <c r="J52" s="29"/>
      <c r="K52" s="29"/>
      <c r="L52" s="33"/>
      <c r="M52" s="28"/>
    </row>
    <row r="53" customHeight="1" spans="1:13">
      <c r="A53" s="26"/>
      <c r="B53" s="26"/>
      <c r="C53" s="27"/>
      <c r="D53" s="28"/>
      <c r="E53" s="28"/>
      <c r="F53" s="29"/>
      <c r="G53" s="29"/>
      <c r="H53" s="30"/>
      <c r="I53" s="30"/>
      <c r="J53" s="29"/>
      <c r="K53" s="29"/>
      <c r="L53" s="33"/>
      <c r="M53" s="28"/>
    </row>
    <row r="54" customHeight="1" spans="1:13">
      <c r="A54" s="26"/>
      <c r="B54" s="26"/>
      <c r="C54" s="27"/>
      <c r="D54" s="28"/>
      <c r="E54" s="28"/>
      <c r="F54" s="29"/>
      <c r="G54" s="29"/>
      <c r="H54" s="30"/>
      <c r="I54" s="30"/>
      <c r="J54" s="29"/>
      <c r="K54" s="29"/>
      <c r="L54" s="33"/>
      <c r="M54" s="28"/>
    </row>
    <row r="55" customHeight="1" spans="1:13">
      <c r="A55" s="26"/>
      <c r="B55" s="26"/>
      <c r="C55" s="27"/>
      <c r="D55" s="28"/>
      <c r="E55" s="28"/>
      <c r="F55" s="29"/>
      <c r="G55" s="29"/>
      <c r="H55" s="30"/>
      <c r="I55" s="30"/>
      <c r="J55" s="29"/>
      <c r="K55" s="29"/>
      <c r="L55" s="33"/>
      <c r="M55" s="28"/>
    </row>
    <row r="56" customHeight="1" spans="1:13">
      <c r="A56" s="26"/>
      <c r="B56" s="26"/>
      <c r="C56" s="27"/>
      <c r="D56" s="28"/>
      <c r="E56" s="28"/>
      <c r="F56" s="29"/>
      <c r="G56" s="29"/>
      <c r="H56" s="30"/>
      <c r="I56" s="30"/>
      <c r="J56" s="29"/>
      <c r="K56" s="29"/>
      <c r="L56" s="33"/>
      <c r="M56" s="28"/>
    </row>
    <row r="57" customHeight="1" spans="1:13">
      <c r="A57" s="26"/>
      <c r="B57" s="26"/>
      <c r="C57" s="27"/>
      <c r="D57" s="28"/>
      <c r="E57" s="28"/>
      <c r="F57" s="29"/>
      <c r="G57" s="29"/>
      <c r="H57" s="30"/>
      <c r="I57" s="30"/>
      <c r="J57" s="29"/>
      <c r="K57" s="29"/>
      <c r="L57" s="33"/>
      <c r="M57" s="28"/>
    </row>
    <row r="58" customHeight="1" spans="1:13">
      <c r="A58" s="26"/>
      <c r="B58" s="26"/>
      <c r="C58" s="27"/>
      <c r="D58" s="28"/>
      <c r="E58" s="28"/>
      <c r="F58" s="29"/>
      <c r="G58" s="29"/>
      <c r="H58" s="30"/>
      <c r="I58" s="30"/>
      <c r="J58" s="29"/>
      <c r="K58" s="29"/>
      <c r="L58" s="33"/>
      <c r="M58" s="28"/>
    </row>
    <row r="59" customHeight="1" spans="1:13">
      <c r="A59" s="26"/>
      <c r="B59" s="26"/>
      <c r="C59" s="27"/>
      <c r="D59" s="28"/>
      <c r="E59" s="28"/>
      <c r="F59" s="29"/>
      <c r="G59" s="29"/>
      <c r="H59" s="30"/>
      <c r="I59" s="30"/>
      <c r="J59" s="29"/>
      <c r="K59" s="29"/>
      <c r="L59" s="33"/>
      <c r="M59" s="28"/>
    </row>
    <row r="60" customHeight="1" spans="1:13">
      <c r="A60" s="26"/>
      <c r="B60" s="26"/>
      <c r="C60" s="27"/>
      <c r="D60" s="28"/>
      <c r="E60" s="28"/>
      <c r="F60" s="29"/>
      <c r="G60" s="29"/>
      <c r="H60" s="30"/>
      <c r="I60" s="30"/>
      <c r="J60" s="29"/>
      <c r="K60" s="29"/>
      <c r="L60" s="33"/>
      <c r="M60" s="28"/>
    </row>
    <row r="61" customHeight="1" spans="1:13">
      <c r="A61" s="26"/>
      <c r="B61" s="26"/>
      <c r="C61" s="27"/>
      <c r="D61" s="28"/>
      <c r="E61" s="28"/>
      <c r="F61" s="29"/>
      <c r="G61" s="29"/>
      <c r="H61" s="30"/>
      <c r="I61" s="30"/>
      <c r="J61" s="29"/>
      <c r="K61" s="29"/>
      <c r="L61" s="33"/>
      <c r="M61" s="28"/>
    </row>
    <row r="62" customHeight="1" spans="1:13">
      <c r="A62" s="26"/>
      <c r="B62" s="26"/>
      <c r="C62" s="27"/>
      <c r="D62" s="28"/>
      <c r="E62" s="28"/>
      <c r="F62" s="29"/>
      <c r="G62" s="29"/>
      <c r="H62" s="30"/>
      <c r="I62" s="30"/>
      <c r="J62" s="29"/>
      <c r="K62" s="29"/>
      <c r="L62" s="33"/>
      <c r="M62" s="28"/>
    </row>
    <row r="63" customHeight="1" spans="1:13">
      <c r="A63" s="26"/>
      <c r="B63" s="26"/>
      <c r="C63" s="27"/>
      <c r="D63" s="28"/>
      <c r="E63" s="28"/>
      <c r="F63" s="29"/>
      <c r="G63" s="29"/>
      <c r="H63" s="30"/>
      <c r="I63" s="30"/>
      <c r="J63" s="29"/>
      <c r="K63" s="29"/>
      <c r="L63" s="33"/>
      <c r="M63" s="28"/>
    </row>
    <row r="64" customHeight="1" spans="1:13">
      <c r="A64" s="26"/>
      <c r="B64" s="26"/>
      <c r="C64" s="27"/>
      <c r="D64" s="28"/>
      <c r="E64" s="28"/>
      <c r="F64" s="29"/>
      <c r="G64" s="29"/>
      <c r="H64" s="30"/>
      <c r="I64" s="30"/>
      <c r="J64" s="29"/>
      <c r="K64" s="29"/>
      <c r="L64" s="33"/>
      <c r="M64" s="28"/>
    </row>
    <row r="65" customHeight="1" spans="1:13">
      <c r="A65" s="26"/>
      <c r="B65" s="26"/>
      <c r="C65" s="27"/>
      <c r="D65" s="28"/>
      <c r="E65" s="28"/>
      <c r="F65" s="29"/>
      <c r="G65" s="29"/>
      <c r="H65" s="30"/>
      <c r="I65" s="30"/>
      <c r="J65" s="29"/>
      <c r="K65" s="29"/>
      <c r="L65" s="33"/>
      <c r="M65" s="28"/>
    </row>
    <row r="66" customHeight="1" spans="1:13">
      <c r="A66" s="26"/>
      <c r="B66" s="26"/>
      <c r="C66" s="27"/>
      <c r="D66" s="28"/>
      <c r="E66" s="28"/>
      <c r="F66" s="29"/>
      <c r="G66" s="29"/>
      <c r="H66" s="30"/>
      <c r="I66" s="30"/>
      <c r="J66" s="29"/>
      <c r="K66" s="29"/>
      <c r="L66" s="33"/>
      <c r="M66" s="28"/>
    </row>
    <row r="67" customHeight="1" spans="1:13">
      <c r="A67" s="26"/>
      <c r="B67" s="26"/>
      <c r="C67" s="27"/>
      <c r="D67" s="28"/>
      <c r="E67" s="28"/>
      <c r="F67" s="29"/>
      <c r="G67" s="29"/>
      <c r="H67" s="30"/>
      <c r="I67" s="30"/>
      <c r="J67" s="29"/>
      <c r="K67" s="29"/>
      <c r="L67" s="33"/>
      <c r="M67" s="28"/>
    </row>
    <row r="68" customHeight="1" spans="1:13">
      <c r="A68" s="26"/>
      <c r="B68" s="26"/>
      <c r="C68" s="27"/>
      <c r="D68" s="28"/>
      <c r="E68" s="28"/>
      <c r="F68" s="29"/>
      <c r="G68" s="29"/>
      <c r="H68" s="30"/>
      <c r="I68" s="30"/>
      <c r="J68" s="29"/>
      <c r="K68" s="29"/>
      <c r="L68" s="33"/>
      <c r="M68" s="28"/>
    </row>
    <row r="69" customHeight="1" spans="1:13">
      <c r="A69" s="26"/>
      <c r="B69" s="26"/>
      <c r="C69" s="27"/>
      <c r="D69" s="28"/>
      <c r="E69" s="28"/>
      <c r="F69" s="29"/>
      <c r="G69" s="29"/>
      <c r="H69" s="30"/>
      <c r="I69" s="30"/>
      <c r="J69" s="29"/>
      <c r="K69" s="29"/>
      <c r="L69" s="33"/>
      <c r="M69" s="28"/>
    </row>
    <row r="70" customHeight="1" spans="1:13">
      <c r="A70" s="26"/>
      <c r="B70" s="26"/>
      <c r="C70" s="27"/>
      <c r="D70" s="28"/>
      <c r="E70" s="28"/>
      <c r="F70" s="29"/>
      <c r="G70" s="29"/>
      <c r="H70" s="30"/>
      <c r="I70" s="30"/>
      <c r="J70" s="29"/>
      <c r="K70" s="29"/>
      <c r="L70" s="33"/>
      <c r="M70" s="28"/>
    </row>
    <row r="71" customHeight="1" spans="1:13">
      <c r="A71" s="26"/>
      <c r="B71" s="26"/>
      <c r="C71" s="27"/>
      <c r="D71" s="28"/>
      <c r="E71" s="28"/>
      <c r="F71" s="29"/>
      <c r="G71" s="29"/>
      <c r="H71" s="30"/>
      <c r="I71" s="30"/>
      <c r="J71" s="29"/>
      <c r="K71" s="29"/>
      <c r="L71" s="33"/>
      <c r="M71" s="28"/>
    </row>
    <row r="72" customHeight="1" spans="1:13">
      <c r="A72" s="26"/>
      <c r="B72" s="26"/>
      <c r="C72" s="27"/>
      <c r="D72" s="28"/>
      <c r="E72" s="28"/>
      <c r="F72" s="29"/>
      <c r="G72" s="29"/>
      <c r="H72" s="30"/>
      <c r="I72" s="30"/>
      <c r="J72" s="29"/>
      <c r="K72" s="29"/>
      <c r="L72" s="33"/>
      <c r="M72" s="28"/>
    </row>
    <row r="73" customHeight="1" spans="1:13">
      <c r="A73" s="26"/>
      <c r="B73" s="26"/>
      <c r="C73" s="27"/>
      <c r="D73" s="28"/>
      <c r="E73" s="28"/>
      <c r="F73" s="29"/>
      <c r="G73" s="29"/>
      <c r="H73" s="30"/>
      <c r="I73" s="30"/>
      <c r="J73" s="29"/>
      <c r="K73" s="29"/>
      <c r="L73" s="33"/>
      <c r="M73" s="28"/>
    </row>
    <row r="74" customHeight="1" spans="1:13">
      <c r="A74" s="26"/>
      <c r="B74" s="26"/>
      <c r="C74" s="27"/>
      <c r="D74" s="28"/>
      <c r="E74" s="28"/>
      <c r="F74" s="29"/>
      <c r="G74" s="29"/>
      <c r="H74" s="30"/>
      <c r="I74" s="30"/>
      <c r="J74" s="29"/>
      <c r="K74" s="29"/>
      <c r="L74" s="33"/>
      <c r="M74" s="28"/>
    </row>
    <row r="75" customHeight="1" spans="1:13">
      <c r="A75" s="26"/>
      <c r="B75" s="26"/>
      <c r="C75" s="27"/>
      <c r="D75" s="28"/>
      <c r="E75" s="28"/>
      <c r="F75" s="29"/>
      <c r="G75" s="29"/>
      <c r="H75" s="30"/>
      <c r="I75" s="30"/>
      <c r="J75" s="29"/>
      <c r="K75" s="29"/>
      <c r="L75" s="33"/>
      <c r="M75" s="28"/>
    </row>
    <row r="76" customHeight="1" spans="1:13">
      <c r="A76" s="26"/>
      <c r="B76" s="26"/>
      <c r="C76" s="27"/>
      <c r="D76" s="28"/>
      <c r="E76" s="28"/>
      <c r="F76" s="29"/>
      <c r="G76" s="29"/>
      <c r="H76" s="30"/>
      <c r="I76" s="30"/>
      <c r="J76" s="29"/>
      <c r="K76" s="29"/>
      <c r="L76" s="33"/>
      <c r="M76" s="28"/>
    </row>
    <row r="77" customHeight="1" spans="1:13">
      <c r="A77" s="26"/>
      <c r="B77" s="26"/>
      <c r="C77" s="27"/>
      <c r="D77" s="28"/>
      <c r="E77" s="28"/>
      <c r="F77" s="29"/>
      <c r="G77" s="29"/>
      <c r="H77" s="30"/>
      <c r="I77" s="30"/>
      <c r="J77" s="29"/>
      <c r="K77" s="29"/>
      <c r="L77" s="33"/>
      <c r="M77" s="28"/>
    </row>
    <row r="78" customHeight="1" spans="1:13">
      <c r="A78" s="26"/>
      <c r="B78" s="26"/>
      <c r="C78" s="27"/>
      <c r="D78" s="28"/>
      <c r="E78" s="28"/>
      <c r="F78" s="29"/>
      <c r="G78" s="29"/>
      <c r="H78" s="30"/>
      <c r="I78" s="30"/>
      <c r="J78" s="29"/>
      <c r="K78" s="29"/>
      <c r="L78" s="33"/>
      <c r="M78" s="28"/>
    </row>
    <row r="79" customHeight="1" spans="1:13">
      <c r="A79" s="1"/>
      <c r="B79" s="1"/>
      <c r="F79" s="1"/>
      <c r="M79" s="28"/>
    </row>
    <row r="80" customHeight="1" spans="1:13">
      <c r="A80" s="1"/>
      <c r="B80" s="1"/>
      <c r="F80" s="1"/>
      <c r="M80" s="28"/>
    </row>
    <row r="81" customHeight="1" spans="1:13">
      <c r="A81" s="1"/>
      <c r="B81" s="1"/>
      <c r="F81" s="1"/>
      <c r="M81" s="28"/>
    </row>
    <row r="82" customHeight="1" spans="1:13">
      <c r="A82" s="1"/>
      <c r="B82" s="1"/>
      <c r="F82" s="1"/>
      <c r="M82" s="28"/>
    </row>
    <row r="83" customHeight="1" spans="1:13">
      <c r="A83" s="1"/>
      <c r="B83" s="1"/>
      <c r="F83" s="1"/>
      <c r="M83" s="28"/>
    </row>
    <row r="84" customHeight="1" spans="1:13">
      <c r="A84" s="1"/>
      <c r="B84" s="1"/>
      <c r="F84" s="1"/>
      <c r="M84" s="28"/>
    </row>
    <row r="85" customHeight="1" spans="1:13">
      <c r="A85" s="1"/>
      <c r="B85" s="1"/>
      <c r="F85" s="1"/>
      <c r="M85" s="28"/>
    </row>
    <row r="86" customHeight="1" spans="1:13">
      <c r="A86" s="1"/>
      <c r="B86" s="1"/>
      <c r="F86" s="1"/>
      <c r="M86" s="28"/>
    </row>
    <row r="87" customHeight="1" spans="1:13">
      <c r="A87" s="1"/>
      <c r="B87" s="1"/>
      <c r="F87" s="1"/>
      <c r="M87" s="28"/>
    </row>
    <row r="88" customHeight="1" spans="1:13">
      <c r="A88" s="1"/>
      <c r="B88" s="1"/>
      <c r="F88" s="1"/>
      <c r="M88" s="28"/>
    </row>
    <row r="89" customHeight="1" spans="1:13">
      <c r="A89" s="1"/>
      <c r="B89" s="1"/>
      <c r="F89" s="1"/>
      <c r="M89" s="28"/>
    </row>
    <row r="90" customHeight="1" spans="1:13">
      <c r="A90" s="1"/>
      <c r="B90" s="1"/>
      <c r="F90" s="1"/>
      <c r="M90" s="28"/>
    </row>
    <row r="91" customHeight="1" spans="1:13">
      <c r="A91" s="1"/>
      <c r="B91" s="1"/>
      <c r="F91" s="1"/>
      <c r="M91" s="28"/>
    </row>
    <row r="92" customHeight="1" spans="1:13">
      <c r="A92" s="1"/>
      <c r="B92" s="1"/>
      <c r="F92" s="1"/>
      <c r="M92" s="28"/>
    </row>
    <row r="93" customHeight="1" spans="1:13">
      <c r="A93" s="1"/>
      <c r="B93" s="1"/>
      <c r="F93" s="1"/>
      <c r="M93" s="28"/>
    </row>
    <row r="94" customHeight="1" spans="1:13">
      <c r="A94" s="1"/>
      <c r="B94" s="1"/>
      <c r="F94" s="1"/>
      <c r="M94" s="28"/>
    </row>
    <row r="95" customHeight="1" spans="1:13">
      <c r="A95" s="1"/>
      <c r="B95" s="1"/>
      <c r="F95" s="1"/>
      <c r="M95" s="28"/>
    </row>
    <row r="96" customHeight="1" spans="1:13">
      <c r="A96" s="1"/>
      <c r="B96" s="1"/>
      <c r="F96" s="1"/>
      <c r="M96" s="28"/>
    </row>
    <row r="97" customHeight="1" spans="1:13">
      <c r="A97" s="1"/>
      <c r="B97" s="1"/>
      <c r="F97" s="1"/>
      <c r="M97" s="28"/>
    </row>
    <row r="98" customHeight="1" spans="1:13">
      <c r="A98" s="1"/>
      <c r="B98" s="1"/>
      <c r="F98" s="1"/>
      <c r="M98" s="28"/>
    </row>
    <row r="99" customHeight="1" spans="1:13">
      <c r="A99" s="1"/>
      <c r="B99" s="1"/>
      <c r="F99" s="1"/>
      <c r="M99" s="28"/>
    </row>
    <row r="100" customHeight="1" spans="1:13">
      <c r="A100" s="1"/>
      <c r="B100" s="1"/>
      <c r="F100" s="1"/>
      <c r="M100" s="28"/>
    </row>
    <row r="101" customHeight="1" spans="1:13">
      <c r="A101" s="1"/>
      <c r="B101" s="1"/>
      <c r="F101" s="1"/>
      <c r="M101" s="28"/>
    </row>
    <row r="102" customHeight="1" spans="1:13">
      <c r="A102" s="1"/>
      <c r="B102" s="1"/>
      <c r="F102" s="1"/>
      <c r="M102" s="28"/>
    </row>
    <row r="103" customHeight="1" spans="1:13">
      <c r="A103" s="1"/>
      <c r="B103" s="1"/>
      <c r="F103" s="1"/>
      <c r="M103" s="28"/>
    </row>
    <row r="104" customHeight="1" spans="1:13">
      <c r="A104" s="1"/>
      <c r="B104" s="1"/>
      <c r="F104" s="1"/>
      <c r="M104" s="28"/>
    </row>
    <row r="105" customHeight="1" spans="1:13">
      <c r="A105" s="1"/>
      <c r="B105" s="1"/>
      <c r="F105" s="1"/>
      <c r="M105" s="34"/>
    </row>
    <row r="106" customHeight="1" spans="1:6">
      <c r="A106" s="1"/>
      <c r="B106" s="1"/>
      <c r="F106" s="1"/>
    </row>
    <row r="107" customHeight="1" spans="1:6">
      <c r="A107" s="1"/>
      <c r="B107" s="1"/>
      <c r="F107" s="1"/>
    </row>
    <row r="108" customHeight="1" spans="1:6">
      <c r="A108" s="1"/>
      <c r="B108" s="1"/>
      <c r="F108" s="1"/>
    </row>
    <row r="109" customHeight="1" spans="1:6">
      <c r="A109" s="1"/>
      <c r="B109" s="1"/>
      <c r="F109" s="1"/>
    </row>
    <row r="110" customHeight="1" spans="1:6">
      <c r="A110" s="1"/>
      <c r="B110" s="1"/>
      <c r="F110" s="1"/>
    </row>
    <row r="111" customHeight="1" spans="1:6">
      <c r="A111" s="1"/>
      <c r="B111" s="1"/>
      <c r="F111" s="1"/>
    </row>
    <row r="112" customHeight="1" spans="1:6">
      <c r="A112" s="1"/>
      <c r="B112" s="1"/>
      <c r="F112" s="1"/>
    </row>
    <row r="113" customHeight="1" spans="1:6">
      <c r="A113" s="1"/>
      <c r="B113" s="1"/>
      <c r="F113" s="1"/>
    </row>
    <row r="114" customHeight="1" spans="1:6">
      <c r="A114" s="1"/>
      <c r="B114" s="1"/>
      <c r="F114" s="1"/>
    </row>
    <row r="115" customHeight="1" spans="1:6">
      <c r="A115" s="1"/>
      <c r="B115" s="1"/>
      <c r="F115" s="1"/>
    </row>
    <row r="116" customHeight="1" spans="1:6">
      <c r="A116" s="1"/>
      <c r="B116" s="1"/>
      <c r="F116" s="1"/>
    </row>
    <row r="117" customHeight="1" spans="1:6">
      <c r="A117" s="1"/>
      <c r="B117" s="1"/>
      <c r="F117" s="1"/>
    </row>
    <row r="118" customHeight="1" spans="1:6">
      <c r="A118" s="1"/>
      <c r="B118" s="1"/>
      <c r="F118" s="1"/>
    </row>
    <row r="119" customHeight="1" spans="1:6">
      <c r="A119" s="1"/>
      <c r="B119" s="1"/>
      <c r="F119" s="1"/>
    </row>
    <row r="120" customHeight="1" spans="1:6">
      <c r="A120" s="1"/>
      <c r="B120" s="1"/>
      <c r="F120" s="1"/>
    </row>
    <row r="121" customHeight="1" spans="1:6">
      <c r="A121" s="1"/>
      <c r="B121" s="1"/>
      <c r="F121" s="1"/>
    </row>
    <row r="122" customHeight="1" spans="1:6">
      <c r="A122" s="1"/>
      <c r="B122" s="1"/>
      <c r="F122" s="1"/>
    </row>
    <row r="123" customHeight="1" spans="1:6">
      <c r="A123" s="1"/>
      <c r="B123" s="1"/>
      <c r="F123" s="1"/>
    </row>
    <row r="124" customHeight="1" spans="1:6">
      <c r="A124" s="1"/>
      <c r="B124" s="1"/>
      <c r="F124" s="1"/>
    </row>
    <row r="125" customHeight="1" spans="1:6">
      <c r="A125" s="1"/>
      <c r="B125" s="1"/>
      <c r="F125" s="1"/>
    </row>
    <row r="126" customHeight="1" spans="1:6">
      <c r="A126" s="1"/>
      <c r="B126" s="1"/>
      <c r="F126" s="1"/>
    </row>
  </sheetData>
  <mergeCells count="27">
    <mergeCell ref="A1:L1"/>
    <mergeCell ref="A2:L2"/>
    <mergeCell ref="D3:L3"/>
    <mergeCell ref="D6:L6"/>
    <mergeCell ref="C7:D7"/>
    <mergeCell ref="F7:L7"/>
    <mergeCell ref="B8:L8"/>
    <mergeCell ref="B9:L9"/>
    <mergeCell ref="B18:L18"/>
    <mergeCell ref="B19:L19"/>
    <mergeCell ref="A20:L20"/>
    <mergeCell ref="A40:B40"/>
    <mergeCell ref="A4:A5"/>
    <mergeCell ref="A10:A17"/>
    <mergeCell ref="A21:A22"/>
    <mergeCell ref="B4:B5"/>
    <mergeCell ref="B21:B22"/>
    <mergeCell ref="C4:C5"/>
    <mergeCell ref="C21:C22"/>
    <mergeCell ref="D21:D22"/>
    <mergeCell ref="E21:E22"/>
    <mergeCell ref="F21:F22"/>
    <mergeCell ref="H21:H22"/>
    <mergeCell ref="J21:J22"/>
    <mergeCell ref="L21:L22"/>
    <mergeCell ref="D4:L5"/>
    <mergeCell ref="B10:L1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5"/>
  <sheetViews>
    <sheetView topLeftCell="A9" workbookViewId="0">
      <selection activeCell="K23" sqref="K23"/>
    </sheetView>
  </sheetViews>
  <sheetFormatPr defaultColWidth="9" defaultRowHeight="15" customHeight="1"/>
  <cols>
    <col min="1" max="1" width="6.16153846153846" style="1" customWidth="1"/>
    <col min="2" max="2" width="6.5" style="57" customWidth="1"/>
    <col min="3" max="4" width="10" style="1" customWidth="1"/>
    <col min="5" max="5" width="8.66923076923077" style="1" customWidth="1"/>
    <col min="7" max="7" width="7.33076923076923" style="1" customWidth="1"/>
    <col min="8" max="8" width="8.83076923076923" style="1" hidden="1" customWidth="1"/>
    <col min="9" max="9" width="9.83076923076923" style="40" customWidth="1"/>
    <col min="10" max="10" width="10.8307692307692" style="1" hidden="1" customWidth="1"/>
    <col min="11" max="11" width="8.5" style="1" customWidth="1"/>
    <col min="12" max="12" width="12.6615384615385" style="2"/>
    <col min="13" max="13" width="10" style="1" customWidth="1"/>
  </cols>
  <sheetData>
    <row r="1" s="1" customFormat="1" customHeight="1" spans="1:17">
      <c r="A1" s="3" t="s">
        <v>45</v>
      </c>
      <c r="B1" s="3"/>
      <c r="C1" s="3"/>
      <c r="D1" s="3"/>
      <c r="E1" s="3"/>
      <c r="F1" s="3"/>
      <c r="G1" s="3"/>
      <c r="H1" s="3"/>
      <c r="I1" s="46"/>
      <c r="J1" s="3"/>
      <c r="K1" s="3"/>
      <c r="Q1" s="1">
        <v>9</v>
      </c>
    </row>
    <row r="2" s="1" customFormat="1" customHeight="1" spans="1:11">
      <c r="A2" s="3" t="s">
        <v>1</v>
      </c>
      <c r="B2" s="3"/>
      <c r="C2" s="3"/>
      <c r="D2" s="3"/>
      <c r="E2" s="3"/>
      <c r="F2" s="3"/>
      <c r="G2" s="3"/>
      <c r="H2" s="3"/>
      <c r="I2" s="46"/>
      <c r="J2" s="3"/>
      <c r="K2" s="3"/>
    </row>
    <row r="3" s="1" customFormat="1" ht="24" customHeight="1" spans="1:11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5"/>
      <c r="I3" s="47"/>
      <c r="J3" s="5"/>
      <c r="K3" s="5"/>
    </row>
    <row r="4" s="1" customFormat="1" ht="14" customHeight="1" spans="1:11">
      <c r="A4" s="4" t="s">
        <v>5</v>
      </c>
      <c r="B4" s="5" t="s">
        <v>6</v>
      </c>
      <c r="C4" s="4"/>
      <c r="D4" s="5" t="s">
        <v>7</v>
      </c>
      <c r="E4" s="5"/>
      <c r="F4" s="5"/>
      <c r="G4" s="5"/>
      <c r="H4" s="5"/>
      <c r="I4" s="47"/>
      <c r="J4" s="5"/>
      <c r="K4" s="5"/>
    </row>
    <row r="5" s="1" customFormat="1" ht="14" customHeight="1" spans="1:11">
      <c r="A5" s="4"/>
      <c r="B5" s="5"/>
      <c r="C5" s="4"/>
      <c r="D5" s="5"/>
      <c r="E5" s="5"/>
      <c r="F5" s="5"/>
      <c r="G5" s="5"/>
      <c r="H5" s="5"/>
      <c r="I5" s="47"/>
      <c r="J5" s="5"/>
      <c r="K5" s="5"/>
    </row>
    <row r="6" s="1" customFormat="1" ht="36" customHeight="1" spans="1:11">
      <c r="A6" s="4" t="s">
        <v>8</v>
      </c>
      <c r="B6" s="4"/>
      <c r="C6" s="4"/>
      <c r="D6" s="6"/>
      <c r="E6" s="6"/>
      <c r="F6" s="6"/>
      <c r="G6" s="6"/>
      <c r="H6" s="6"/>
      <c r="I6" s="48"/>
      <c r="J6" s="6"/>
      <c r="K6" s="6"/>
    </row>
    <row r="7" s="1" customFormat="1" ht="14" customHeight="1" spans="1:11">
      <c r="A7" s="4" t="s">
        <v>9</v>
      </c>
      <c r="B7" s="4" t="s">
        <v>10</v>
      </c>
      <c r="C7" s="7">
        <v>0.3501</v>
      </c>
      <c r="D7" s="4"/>
      <c r="E7" s="8" t="s">
        <v>11</v>
      </c>
      <c r="F7" s="5" t="s">
        <v>12</v>
      </c>
      <c r="G7" s="5"/>
      <c r="H7" s="5"/>
      <c r="I7" s="47"/>
      <c r="J7" s="5"/>
      <c r="K7" s="5"/>
    </row>
    <row r="8" s="1" customFormat="1" ht="60" customHeight="1" spans="1:11">
      <c r="A8" s="4" t="s">
        <v>13</v>
      </c>
      <c r="B8" s="5" t="s">
        <v>14</v>
      </c>
      <c r="C8" s="5"/>
      <c r="D8" s="5"/>
      <c r="E8" s="5"/>
      <c r="F8" s="5"/>
      <c r="G8" s="5"/>
      <c r="H8" s="5"/>
      <c r="I8" s="47"/>
      <c r="J8" s="5"/>
      <c r="K8" s="5"/>
    </row>
    <row r="9" s="1" customFormat="1" ht="60" customHeight="1" spans="1:11">
      <c r="A9" s="4" t="s">
        <v>15</v>
      </c>
      <c r="B9" s="5" t="s">
        <v>16</v>
      </c>
      <c r="C9" s="5"/>
      <c r="D9" s="5"/>
      <c r="E9" s="5"/>
      <c r="F9" s="5"/>
      <c r="G9" s="5"/>
      <c r="H9" s="5"/>
      <c r="I9" s="47"/>
      <c r="J9" s="5"/>
      <c r="K9" s="5"/>
    </row>
    <row r="10" s="1" customFormat="1" ht="14" customHeight="1" spans="1:11">
      <c r="A10" s="4" t="s">
        <v>17</v>
      </c>
      <c r="B10" s="9" t="s">
        <v>18</v>
      </c>
      <c r="C10" s="9"/>
      <c r="D10" s="9"/>
      <c r="E10" s="9"/>
      <c r="F10" s="9"/>
      <c r="G10" s="9"/>
      <c r="H10" s="9"/>
      <c r="I10" s="49"/>
      <c r="J10" s="9"/>
      <c r="K10" s="9"/>
    </row>
    <row r="11" s="1" customFormat="1" ht="14" customHeight="1" spans="1:11">
      <c r="A11" s="4"/>
      <c r="B11" s="9"/>
      <c r="C11" s="9"/>
      <c r="D11" s="9"/>
      <c r="E11" s="9"/>
      <c r="F11" s="9"/>
      <c r="G11" s="9"/>
      <c r="H11" s="9"/>
      <c r="I11" s="49"/>
      <c r="J11" s="9"/>
      <c r="K11" s="9"/>
    </row>
    <row r="12" s="1" customFormat="1" ht="14" customHeight="1" spans="1:11">
      <c r="A12" s="4"/>
      <c r="B12" s="9"/>
      <c r="C12" s="9"/>
      <c r="D12" s="9"/>
      <c r="E12" s="9"/>
      <c r="F12" s="9"/>
      <c r="G12" s="9"/>
      <c r="H12" s="9"/>
      <c r="I12" s="49"/>
      <c r="J12" s="9"/>
      <c r="K12" s="9"/>
    </row>
    <row r="13" s="1" customFormat="1" ht="14" customHeight="1" spans="1:11">
      <c r="A13" s="4"/>
      <c r="B13" s="9"/>
      <c r="C13" s="9"/>
      <c r="D13" s="9"/>
      <c r="E13" s="9"/>
      <c r="F13" s="9"/>
      <c r="G13" s="9"/>
      <c r="H13" s="9"/>
      <c r="I13" s="49"/>
      <c r="J13" s="9"/>
      <c r="K13" s="9"/>
    </row>
    <row r="14" s="1" customFormat="1" ht="14" customHeight="1" spans="1:11">
      <c r="A14" s="4"/>
      <c r="B14" s="9"/>
      <c r="C14" s="9"/>
      <c r="D14" s="9"/>
      <c r="E14" s="9"/>
      <c r="F14" s="9"/>
      <c r="G14" s="9"/>
      <c r="H14" s="9"/>
      <c r="I14" s="49"/>
      <c r="J14" s="9"/>
      <c r="K14" s="9"/>
    </row>
    <row r="15" s="1" customFormat="1" ht="14" customHeight="1" spans="1:11">
      <c r="A15" s="4"/>
      <c r="B15" s="9"/>
      <c r="C15" s="9"/>
      <c r="D15" s="9"/>
      <c r="E15" s="9"/>
      <c r="F15" s="9"/>
      <c r="G15" s="9"/>
      <c r="H15" s="9"/>
      <c r="I15" s="49"/>
      <c r="J15" s="9"/>
      <c r="K15" s="9"/>
    </row>
    <row r="16" s="1" customFormat="1" ht="14" customHeight="1" spans="1:11">
      <c r="A16" s="4"/>
      <c r="B16" s="9"/>
      <c r="C16" s="9"/>
      <c r="D16" s="9"/>
      <c r="E16" s="9"/>
      <c r="F16" s="9"/>
      <c r="G16" s="9"/>
      <c r="H16" s="9"/>
      <c r="I16" s="49"/>
      <c r="J16" s="9"/>
      <c r="K16" s="9"/>
    </row>
    <row r="17" s="1" customFormat="1" ht="34.5" customHeight="1" spans="1:11">
      <c r="A17" s="4"/>
      <c r="B17" s="9"/>
      <c r="C17" s="9"/>
      <c r="D17" s="9"/>
      <c r="E17" s="9"/>
      <c r="F17" s="9"/>
      <c r="G17" s="9"/>
      <c r="H17" s="9"/>
      <c r="I17" s="49"/>
      <c r="J17" s="9"/>
      <c r="K17" s="9"/>
    </row>
    <row r="18" s="1" customFormat="1" ht="36" customHeight="1" spans="1:11">
      <c r="A18" s="4" t="s">
        <v>19</v>
      </c>
      <c r="B18" s="5" t="s">
        <v>20</v>
      </c>
      <c r="C18" s="5"/>
      <c r="D18" s="5"/>
      <c r="E18" s="5"/>
      <c r="F18" s="5"/>
      <c r="G18" s="5"/>
      <c r="H18" s="5"/>
      <c r="I18" s="47"/>
      <c r="J18" s="5"/>
      <c r="K18" s="5"/>
    </row>
    <row r="19" s="1" customFormat="1" ht="36" customHeight="1" spans="1:11">
      <c r="A19" s="4" t="s">
        <v>21</v>
      </c>
      <c r="B19" s="5"/>
      <c r="C19" s="5"/>
      <c r="D19" s="5"/>
      <c r="E19" s="5"/>
      <c r="F19" s="5"/>
      <c r="G19" s="5"/>
      <c r="H19" s="5"/>
      <c r="I19" s="47"/>
      <c r="J19" s="5"/>
      <c r="K19" s="5"/>
    </row>
    <row r="20" ht="38" customHeight="1" spans="1:15">
      <c r="A20" s="10" t="s">
        <v>46</v>
      </c>
      <c r="B20" s="3"/>
      <c r="C20" s="3"/>
      <c r="D20" s="3"/>
      <c r="E20" s="3"/>
      <c r="F20" s="3"/>
      <c r="G20" s="3"/>
      <c r="H20" s="3"/>
      <c r="I20" s="46"/>
      <c r="J20" s="3"/>
      <c r="K20" s="3"/>
      <c r="L20" s="28"/>
      <c r="N20" s="1"/>
      <c r="O20" s="1"/>
    </row>
    <row r="21" customHeight="1" spans="1:15">
      <c r="A21" s="5" t="s">
        <v>23</v>
      </c>
      <c r="B21" s="5" t="s">
        <v>24</v>
      </c>
      <c r="C21" s="11" t="s">
        <v>25</v>
      </c>
      <c r="D21" s="12" t="s">
        <v>26</v>
      </c>
      <c r="E21" s="13" t="s">
        <v>27</v>
      </c>
      <c r="F21" s="3" t="s">
        <v>28</v>
      </c>
      <c r="G21" s="14" t="s">
        <v>29</v>
      </c>
      <c r="H21" s="58"/>
      <c r="I21" s="5" t="s">
        <v>30</v>
      </c>
      <c r="J21" s="60"/>
      <c r="K21" s="5" t="s">
        <v>31</v>
      </c>
      <c r="L21" s="28"/>
      <c r="N21" s="1"/>
      <c r="O21" s="1"/>
    </row>
    <row r="22" ht="9" customHeight="1" spans="1:15">
      <c r="A22" s="5"/>
      <c r="B22" s="5"/>
      <c r="C22" s="11"/>
      <c r="D22" s="12"/>
      <c r="E22" s="13"/>
      <c r="F22" s="3"/>
      <c r="G22" s="14"/>
      <c r="H22" s="59"/>
      <c r="I22" s="5"/>
      <c r="J22" s="61"/>
      <c r="K22" s="5"/>
      <c r="L22" s="28"/>
      <c r="N22" s="1"/>
      <c r="O22" s="1"/>
    </row>
    <row r="23" s="57" customFormat="1" ht="21" customHeight="1" spans="1:15">
      <c r="A23" s="15">
        <v>6</v>
      </c>
      <c r="B23" s="15">
        <v>801</v>
      </c>
      <c r="C23" s="15">
        <v>130.84</v>
      </c>
      <c r="D23" s="22">
        <f>C23*0.22</f>
        <v>28.7848</v>
      </c>
      <c r="E23" s="18">
        <f>C23-D23</f>
        <v>102.0552</v>
      </c>
      <c r="F23" s="15" t="s">
        <v>32</v>
      </c>
      <c r="G23" s="21">
        <v>5200</v>
      </c>
      <c r="H23" s="21">
        <f>G23*C23</f>
        <v>680368</v>
      </c>
      <c r="I23" s="15">
        <v>625000</v>
      </c>
      <c r="J23" s="25">
        <f>H23*0.9</f>
        <v>612331.2</v>
      </c>
      <c r="K23" s="15">
        <v>2023166</v>
      </c>
      <c r="L23" s="28"/>
      <c r="M23" s="1"/>
      <c r="N23" s="1"/>
      <c r="O23" s="1"/>
    </row>
    <row r="24" s="57" customFormat="1" ht="21" customHeight="1" spans="1:15">
      <c r="A24" s="15">
        <v>12</v>
      </c>
      <c r="B24" s="15">
        <v>1104</v>
      </c>
      <c r="C24" s="15">
        <v>127.77</v>
      </c>
      <c r="D24" s="22">
        <f>C24*0.22</f>
        <v>28.1094</v>
      </c>
      <c r="E24" s="18">
        <f>C24-D24</f>
        <v>99.6606</v>
      </c>
      <c r="F24" s="15" t="s">
        <v>32</v>
      </c>
      <c r="G24" s="21">
        <v>5500</v>
      </c>
      <c r="H24" s="21">
        <f>G24*C24</f>
        <v>702735</v>
      </c>
      <c r="I24" s="15">
        <v>650000</v>
      </c>
      <c r="J24" s="25">
        <f>H24*0.9</f>
        <v>632461.5</v>
      </c>
      <c r="K24" s="15">
        <v>2023046</v>
      </c>
      <c r="L24" s="28"/>
      <c r="M24" s="1"/>
      <c r="N24" s="1"/>
      <c r="O24" s="1"/>
    </row>
    <row r="25" s="57" customFormat="1" ht="21" customHeight="1" spans="1:15">
      <c r="A25" s="15">
        <v>15</v>
      </c>
      <c r="B25" s="15">
        <v>1104</v>
      </c>
      <c r="C25" s="15">
        <v>143.35</v>
      </c>
      <c r="D25" s="22">
        <f>C25*0.18</f>
        <v>25.803</v>
      </c>
      <c r="E25" s="18">
        <f>C25-D25</f>
        <v>117.547</v>
      </c>
      <c r="F25" s="15" t="s">
        <v>32</v>
      </c>
      <c r="G25" s="21">
        <v>5900</v>
      </c>
      <c r="H25" s="21">
        <f>G25*C25</f>
        <v>845765</v>
      </c>
      <c r="I25" s="15">
        <v>839768</v>
      </c>
      <c r="J25" s="25">
        <f>H25*0.9</f>
        <v>761188.5</v>
      </c>
      <c r="K25" s="15">
        <v>2023086</v>
      </c>
      <c r="L25" s="28"/>
      <c r="M25" s="1"/>
      <c r="N25" s="1"/>
      <c r="O25" s="1"/>
    </row>
    <row r="26" ht="25" customHeight="1" spans="1:12">
      <c r="A26" s="15" t="s">
        <v>47</v>
      </c>
      <c r="B26" s="15"/>
      <c r="C26" s="15">
        <f>SUM(C23:C25)</f>
        <v>401.96</v>
      </c>
      <c r="D26" s="22"/>
      <c r="E26" s="18"/>
      <c r="F26" s="15"/>
      <c r="G26" s="21">
        <v>5300</v>
      </c>
      <c r="H26" s="21"/>
      <c r="I26" s="15">
        <f>SUM(I23:I25)</f>
        <v>2114768</v>
      </c>
      <c r="J26" s="25"/>
      <c r="K26" s="36"/>
      <c r="L26" s="28"/>
    </row>
    <row r="27" customHeight="1" spans="9:12">
      <c r="I27" s="1"/>
      <c r="L27" s="28"/>
    </row>
    <row r="28" customHeight="1" spans="9:12">
      <c r="I28" s="1"/>
      <c r="J28" s="29"/>
      <c r="K28" s="33"/>
      <c r="L28" s="28"/>
    </row>
    <row r="29" customHeight="1" spans="1:12">
      <c r="A29" s="26"/>
      <c r="B29" s="26"/>
      <c r="C29" s="27"/>
      <c r="D29" s="28"/>
      <c r="E29" s="28"/>
      <c r="F29" s="29"/>
      <c r="G29" s="30"/>
      <c r="H29" s="30"/>
      <c r="I29" s="29"/>
      <c r="J29" s="29"/>
      <c r="K29" s="33"/>
      <c r="L29" s="28"/>
    </row>
    <row r="30" customHeight="1" spans="1:12">
      <c r="A30" s="26"/>
      <c r="B30" s="26"/>
      <c r="C30" s="27"/>
      <c r="D30" s="28"/>
      <c r="E30" s="28"/>
      <c r="F30" s="29"/>
      <c r="G30" s="30"/>
      <c r="H30" s="30"/>
      <c r="I30" s="29"/>
      <c r="J30" s="29"/>
      <c r="K30" s="33"/>
      <c r="L30" s="28"/>
    </row>
    <row r="31" customHeight="1" spans="1:12">
      <c r="A31" s="26"/>
      <c r="B31" s="26"/>
      <c r="C31" s="27"/>
      <c r="D31" s="28"/>
      <c r="E31" s="28"/>
      <c r="F31" s="29"/>
      <c r="G31" s="30"/>
      <c r="H31" s="30"/>
      <c r="I31" s="29"/>
      <c r="J31" s="29"/>
      <c r="K31" s="33"/>
      <c r="L31" s="28"/>
    </row>
    <row r="32" customHeight="1" spans="1:12">
      <c r="A32" s="26"/>
      <c r="B32" s="26"/>
      <c r="C32" s="27"/>
      <c r="D32" s="28"/>
      <c r="E32" s="28"/>
      <c r="F32" s="29"/>
      <c r="G32" s="30"/>
      <c r="H32" s="30"/>
      <c r="I32" s="29"/>
      <c r="J32" s="29"/>
      <c r="K32" s="33"/>
      <c r="L32" s="28"/>
    </row>
    <row r="33" customHeight="1" spans="1:12">
      <c r="A33" s="26"/>
      <c r="B33" s="26"/>
      <c r="C33" s="27"/>
      <c r="D33" s="28"/>
      <c r="E33" s="28"/>
      <c r="F33" s="29"/>
      <c r="G33" s="30"/>
      <c r="H33" s="30"/>
      <c r="I33" s="29"/>
      <c r="J33" s="29"/>
      <c r="K33" s="33"/>
      <c r="L33" s="28"/>
    </row>
    <row r="34" customHeight="1" spans="1:12">
      <c r="A34" s="26"/>
      <c r="B34" s="26"/>
      <c r="C34" s="27"/>
      <c r="D34" s="28"/>
      <c r="E34" s="28"/>
      <c r="F34" s="29"/>
      <c r="G34" s="30"/>
      <c r="H34" s="30"/>
      <c r="I34" s="29"/>
      <c r="J34" s="29"/>
      <c r="K34" s="33"/>
      <c r="L34" s="28"/>
    </row>
    <row r="35" customHeight="1" spans="1:12">
      <c r="A35" s="26"/>
      <c r="B35" s="26"/>
      <c r="C35" s="27"/>
      <c r="D35" s="28"/>
      <c r="E35" s="28"/>
      <c r="F35" s="29"/>
      <c r="G35" s="30"/>
      <c r="H35" s="30"/>
      <c r="I35" s="29"/>
      <c r="J35" s="29"/>
      <c r="K35" s="33"/>
      <c r="L35" s="28"/>
    </row>
    <row r="36" customHeight="1" spans="1:12">
      <c r="A36" s="26"/>
      <c r="B36" s="26"/>
      <c r="C36" s="27"/>
      <c r="D36" s="28"/>
      <c r="E36" s="28"/>
      <c r="F36" s="29"/>
      <c r="G36" s="30"/>
      <c r="H36" s="30"/>
      <c r="I36" s="29"/>
      <c r="J36" s="29"/>
      <c r="K36" s="33"/>
      <c r="L36" s="28"/>
    </row>
    <row r="37" customHeight="1" spans="1:12">
      <c r="A37" s="26"/>
      <c r="B37" s="26"/>
      <c r="C37" s="27"/>
      <c r="D37" s="28"/>
      <c r="E37" s="28"/>
      <c r="F37" s="29"/>
      <c r="G37" s="30"/>
      <c r="H37" s="30"/>
      <c r="I37" s="29"/>
      <c r="J37" s="29"/>
      <c r="K37" s="33"/>
      <c r="L37" s="28"/>
    </row>
    <row r="38" customHeight="1" spans="1:12">
      <c r="A38" s="26"/>
      <c r="B38" s="26"/>
      <c r="C38" s="27"/>
      <c r="D38" s="28"/>
      <c r="E38" s="28"/>
      <c r="F38" s="29"/>
      <c r="G38" s="30"/>
      <c r="H38" s="30"/>
      <c r="I38" s="29"/>
      <c r="J38" s="29"/>
      <c r="K38" s="33"/>
      <c r="L38" s="28"/>
    </row>
    <row r="39" customHeight="1" spans="1:12">
      <c r="A39" s="26"/>
      <c r="B39" s="26"/>
      <c r="C39" s="27"/>
      <c r="D39" s="28"/>
      <c r="E39" s="28"/>
      <c r="F39" s="29"/>
      <c r="G39" s="30"/>
      <c r="H39" s="30"/>
      <c r="I39" s="29"/>
      <c r="J39" s="29"/>
      <c r="K39" s="33"/>
      <c r="L39" s="28"/>
    </row>
    <row r="40" customHeight="1" spans="1:12">
      <c r="A40" s="26"/>
      <c r="B40" s="26"/>
      <c r="C40" s="27"/>
      <c r="D40" s="28"/>
      <c r="E40" s="28"/>
      <c r="F40" s="29"/>
      <c r="G40" s="30"/>
      <c r="H40" s="30"/>
      <c r="I40" s="29"/>
      <c r="J40" s="29"/>
      <c r="K40" s="33"/>
      <c r="L40" s="28"/>
    </row>
    <row r="41" customHeight="1" spans="1:12">
      <c r="A41" s="26"/>
      <c r="B41" s="26"/>
      <c r="C41" s="27"/>
      <c r="D41" s="28"/>
      <c r="E41" s="28"/>
      <c r="F41" s="29"/>
      <c r="G41" s="30"/>
      <c r="H41" s="30"/>
      <c r="I41" s="29"/>
      <c r="J41" s="29"/>
      <c r="K41" s="33"/>
      <c r="L41" s="28"/>
    </row>
    <row r="42" customHeight="1" spans="1:12">
      <c r="A42" s="26"/>
      <c r="B42" s="26"/>
      <c r="C42" s="27"/>
      <c r="D42" s="28"/>
      <c r="E42" s="28"/>
      <c r="F42" s="29"/>
      <c r="G42" s="30"/>
      <c r="H42" s="30"/>
      <c r="I42" s="29"/>
      <c r="J42" s="29"/>
      <c r="K42" s="33"/>
      <c r="L42" s="28"/>
    </row>
    <row r="43" customHeight="1" spans="1:12">
      <c r="A43" s="26"/>
      <c r="B43" s="26"/>
      <c r="C43" s="27"/>
      <c r="D43" s="28"/>
      <c r="E43" s="28"/>
      <c r="F43" s="29"/>
      <c r="G43" s="30"/>
      <c r="H43" s="30"/>
      <c r="I43" s="29"/>
      <c r="J43" s="29"/>
      <c r="K43" s="33"/>
      <c r="L43" s="28"/>
    </row>
    <row r="44" customHeight="1" spans="1:12">
      <c r="A44" s="26"/>
      <c r="B44" s="26"/>
      <c r="C44" s="27"/>
      <c r="D44" s="28"/>
      <c r="E44" s="28"/>
      <c r="F44" s="29"/>
      <c r="G44" s="30"/>
      <c r="H44" s="30"/>
      <c r="I44" s="29"/>
      <c r="J44" s="29"/>
      <c r="K44" s="33"/>
      <c r="L44" s="28"/>
    </row>
    <row r="45" customHeight="1" spans="1:12">
      <c r="A45" s="26"/>
      <c r="B45" s="26"/>
      <c r="C45" s="27"/>
      <c r="D45" s="28"/>
      <c r="E45" s="28"/>
      <c r="F45" s="29"/>
      <c r="G45" s="30"/>
      <c r="H45" s="30"/>
      <c r="I45" s="29"/>
      <c r="J45" s="29"/>
      <c r="K45" s="33"/>
      <c r="L45" s="28"/>
    </row>
    <row r="46" customHeight="1" spans="1:12">
      <c r="A46" s="26"/>
      <c r="B46" s="26"/>
      <c r="C46" s="27"/>
      <c r="D46" s="28"/>
      <c r="E46" s="28"/>
      <c r="F46" s="29"/>
      <c r="G46" s="30"/>
      <c r="H46" s="30"/>
      <c r="I46" s="29"/>
      <c r="J46" s="29"/>
      <c r="K46" s="33"/>
      <c r="L46" s="28"/>
    </row>
    <row r="47" customHeight="1" spans="1:12">
      <c r="A47" s="26"/>
      <c r="B47" s="26"/>
      <c r="C47" s="27"/>
      <c r="D47" s="28"/>
      <c r="E47" s="28"/>
      <c r="F47" s="29"/>
      <c r="G47" s="30"/>
      <c r="H47" s="30"/>
      <c r="I47" s="29"/>
      <c r="J47" s="29"/>
      <c r="K47" s="33"/>
      <c r="L47" s="28"/>
    </row>
    <row r="48" customHeight="1" spans="1:12">
      <c r="A48" s="26"/>
      <c r="B48" s="26"/>
      <c r="C48" s="27"/>
      <c r="D48" s="28"/>
      <c r="E48" s="28"/>
      <c r="F48" s="29"/>
      <c r="G48" s="30"/>
      <c r="H48" s="30"/>
      <c r="I48" s="29"/>
      <c r="J48" s="29"/>
      <c r="K48" s="33"/>
      <c r="L48" s="28"/>
    </row>
    <row r="49" customHeight="1" spans="1:12">
      <c r="A49" s="26"/>
      <c r="B49" s="26"/>
      <c r="C49" s="27"/>
      <c r="D49" s="28"/>
      <c r="E49" s="28"/>
      <c r="F49" s="29"/>
      <c r="G49" s="30"/>
      <c r="H49" s="30"/>
      <c r="I49" s="29"/>
      <c r="J49" s="29"/>
      <c r="K49" s="33"/>
      <c r="L49" s="28"/>
    </row>
    <row r="50" customHeight="1" spans="1:12">
      <c r="A50" s="26"/>
      <c r="B50" s="26"/>
      <c r="C50" s="27"/>
      <c r="D50" s="28"/>
      <c r="E50" s="28"/>
      <c r="F50" s="29"/>
      <c r="G50" s="30"/>
      <c r="H50" s="30"/>
      <c r="I50" s="29"/>
      <c r="J50" s="29"/>
      <c r="K50" s="33"/>
      <c r="L50" s="28"/>
    </row>
    <row r="51" customHeight="1" spans="1:12">
      <c r="A51" s="26"/>
      <c r="B51" s="26"/>
      <c r="C51" s="27"/>
      <c r="D51" s="28"/>
      <c r="E51" s="28"/>
      <c r="F51" s="29"/>
      <c r="G51" s="30"/>
      <c r="H51" s="30"/>
      <c r="I51" s="29"/>
      <c r="J51" s="29"/>
      <c r="K51" s="33"/>
      <c r="L51" s="28"/>
    </row>
    <row r="52" customHeight="1" spans="1:12">
      <c r="A52" s="26"/>
      <c r="B52" s="26"/>
      <c r="C52" s="27"/>
      <c r="D52" s="28"/>
      <c r="E52" s="28"/>
      <c r="F52" s="29"/>
      <c r="G52" s="30"/>
      <c r="H52" s="30"/>
      <c r="I52" s="29"/>
      <c r="J52" s="29"/>
      <c r="K52" s="33"/>
      <c r="L52" s="28"/>
    </row>
    <row r="53" customHeight="1" spans="1:12">
      <c r="A53" s="26"/>
      <c r="B53" s="26"/>
      <c r="C53" s="27"/>
      <c r="D53" s="28"/>
      <c r="E53" s="28"/>
      <c r="F53" s="29"/>
      <c r="G53" s="30"/>
      <c r="H53" s="30"/>
      <c r="I53" s="29"/>
      <c r="J53" s="29"/>
      <c r="K53" s="33"/>
      <c r="L53" s="28"/>
    </row>
    <row r="54" customHeight="1" spans="1:12">
      <c r="A54" s="26"/>
      <c r="B54" s="26"/>
      <c r="C54" s="27"/>
      <c r="D54" s="28"/>
      <c r="E54" s="28"/>
      <c r="F54" s="29"/>
      <c r="G54" s="30"/>
      <c r="H54" s="30"/>
      <c r="I54" s="29"/>
      <c r="J54" s="29"/>
      <c r="K54" s="33"/>
      <c r="L54" s="28"/>
    </row>
    <row r="55" customHeight="1" spans="1:12">
      <c r="A55" s="26"/>
      <c r="B55" s="26"/>
      <c r="C55" s="27"/>
      <c r="D55" s="28"/>
      <c r="E55" s="28"/>
      <c r="F55" s="29"/>
      <c r="G55" s="30"/>
      <c r="H55" s="30"/>
      <c r="I55" s="29"/>
      <c r="J55" s="29"/>
      <c r="K55" s="33"/>
      <c r="L55" s="28"/>
    </row>
    <row r="56" customHeight="1" spans="1:12">
      <c r="A56" s="26"/>
      <c r="B56" s="26"/>
      <c r="C56" s="27"/>
      <c r="D56" s="28"/>
      <c r="E56" s="28"/>
      <c r="F56" s="29"/>
      <c r="G56" s="30"/>
      <c r="H56" s="30"/>
      <c r="I56" s="29"/>
      <c r="J56" s="29"/>
      <c r="K56" s="33"/>
      <c r="L56" s="28"/>
    </row>
    <row r="57" customHeight="1" spans="1:12">
      <c r="A57" s="26"/>
      <c r="B57" s="26"/>
      <c r="C57" s="27"/>
      <c r="D57" s="28"/>
      <c r="E57" s="28"/>
      <c r="F57" s="29"/>
      <c r="G57" s="30"/>
      <c r="H57" s="30"/>
      <c r="I57" s="29"/>
      <c r="J57" s="29"/>
      <c r="K57" s="33"/>
      <c r="L57" s="28"/>
    </row>
    <row r="58" customHeight="1" spans="2:12">
      <c r="B58" s="1"/>
      <c r="F58" s="1"/>
      <c r="I58" s="1"/>
      <c r="L58" s="28"/>
    </row>
    <row r="59" customHeight="1" spans="2:12">
      <c r="B59" s="1"/>
      <c r="F59" s="1"/>
      <c r="I59" s="1"/>
      <c r="L59" s="28"/>
    </row>
    <row r="60" customHeight="1" spans="2:12">
      <c r="B60" s="1"/>
      <c r="F60" s="1"/>
      <c r="I60" s="1"/>
      <c r="L60" s="28"/>
    </row>
    <row r="61" customHeight="1" spans="2:12">
      <c r="B61" s="1"/>
      <c r="F61" s="1"/>
      <c r="I61" s="1"/>
      <c r="L61" s="28"/>
    </row>
    <row r="62" customHeight="1" spans="2:12">
      <c r="B62" s="1"/>
      <c r="F62" s="1"/>
      <c r="I62" s="1"/>
      <c r="L62" s="28"/>
    </row>
    <row r="63" customHeight="1" spans="2:12">
      <c r="B63" s="1"/>
      <c r="F63" s="1"/>
      <c r="I63" s="1"/>
      <c r="L63" s="28"/>
    </row>
    <row r="64" customHeight="1" spans="2:12">
      <c r="B64" s="1"/>
      <c r="F64" s="1"/>
      <c r="I64" s="1"/>
      <c r="L64" s="28"/>
    </row>
    <row r="65" customHeight="1" spans="2:12">
      <c r="B65" s="1"/>
      <c r="F65" s="1"/>
      <c r="I65" s="1"/>
      <c r="L65" s="28"/>
    </row>
    <row r="66" customHeight="1" spans="2:12">
      <c r="B66" s="1"/>
      <c r="F66" s="1"/>
      <c r="I66" s="1"/>
      <c r="L66" s="28"/>
    </row>
    <row r="67" customHeight="1" spans="2:12">
      <c r="B67" s="1"/>
      <c r="F67" s="1"/>
      <c r="I67" s="1"/>
      <c r="L67" s="28"/>
    </row>
    <row r="68" customHeight="1" spans="2:12">
      <c r="B68" s="1"/>
      <c r="F68" s="1"/>
      <c r="I68" s="1"/>
      <c r="L68" s="28"/>
    </row>
    <row r="69" customHeight="1" spans="2:12">
      <c r="B69" s="1"/>
      <c r="F69" s="1"/>
      <c r="I69" s="1"/>
      <c r="L69" s="28"/>
    </row>
    <row r="70" customHeight="1" spans="2:12">
      <c r="B70" s="1"/>
      <c r="F70" s="1"/>
      <c r="L70" s="28"/>
    </row>
    <row r="71" customHeight="1" spans="2:12">
      <c r="B71" s="1"/>
      <c r="F71" s="1"/>
      <c r="L71" s="28"/>
    </row>
    <row r="72" customHeight="1" spans="2:12">
      <c r="B72" s="1"/>
      <c r="F72" s="1"/>
      <c r="L72" s="28"/>
    </row>
    <row r="73" customHeight="1" spans="2:12">
      <c r="B73" s="1"/>
      <c r="F73" s="1"/>
      <c r="L73" s="28"/>
    </row>
    <row r="74" customHeight="1" spans="2:12">
      <c r="B74" s="1"/>
      <c r="F74" s="1"/>
      <c r="L74" s="28"/>
    </row>
    <row r="75" customHeight="1" spans="2:12">
      <c r="B75" s="1"/>
      <c r="F75" s="1"/>
      <c r="L75" s="28"/>
    </row>
    <row r="76" customHeight="1" spans="2:12">
      <c r="B76" s="1"/>
      <c r="F76" s="1"/>
      <c r="L76" s="28"/>
    </row>
    <row r="77" customHeight="1" spans="2:12">
      <c r="B77" s="1"/>
      <c r="F77" s="1"/>
      <c r="L77" s="28"/>
    </row>
    <row r="78" customHeight="1" spans="2:12">
      <c r="B78" s="1"/>
      <c r="F78" s="1"/>
      <c r="L78" s="28"/>
    </row>
    <row r="79" customHeight="1" spans="2:12">
      <c r="B79" s="1"/>
      <c r="F79" s="1"/>
      <c r="L79" s="28"/>
    </row>
    <row r="80" customHeight="1" spans="2:12">
      <c r="B80" s="1"/>
      <c r="F80" s="1"/>
      <c r="L80" s="28"/>
    </row>
    <row r="81" customHeight="1" spans="2:12">
      <c r="B81" s="1"/>
      <c r="F81" s="1"/>
      <c r="L81" s="28"/>
    </row>
    <row r="82" customHeight="1" spans="2:12">
      <c r="B82" s="1"/>
      <c r="F82" s="1"/>
      <c r="L82" s="28"/>
    </row>
    <row r="83" customHeight="1" spans="2:12">
      <c r="B83" s="1"/>
      <c r="F83" s="1"/>
      <c r="L83" s="28"/>
    </row>
    <row r="84" customHeight="1" spans="2:12">
      <c r="B84" s="1"/>
      <c r="F84" s="1"/>
      <c r="L84" s="34"/>
    </row>
    <row r="85" customHeight="1" spans="2:6">
      <c r="B85" s="1"/>
      <c r="F85" s="1"/>
    </row>
    <row r="86" customHeight="1" spans="2:6">
      <c r="B86" s="1"/>
      <c r="F86" s="1"/>
    </row>
    <row r="87" customHeight="1" spans="2:6">
      <c r="B87" s="1"/>
      <c r="F87" s="1"/>
    </row>
    <row r="88" customHeight="1" spans="2:6">
      <c r="B88" s="1"/>
      <c r="F88" s="1"/>
    </row>
    <row r="89" customHeight="1" spans="2:6">
      <c r="B89" s="1"/>
      <c r="F89" s="1"/>
    </row>
    <row r="90" customHeight="1" spans="2:6">
      <c r="B90" s="1"/>
      <c r="F90" s="1"/>
    </row>
    <row r="91" customHeight="1" spans="2:6">
      <c r="B91" s="1"/>
      <c r="F91" s="1"/>
    </row>
    <row r="92" customHeight="1" spans="2:6">
      <c r="B92" s="1"/>
      <c r="F92" s="1"/>
    </row>
    <row r="93" customHeight="1" spans="2:6">
      <c r="B93" s="1"/>
      <c r="F93" s="1"/>
    </row>
    <row r="94" customHeight="1" spans="2:6">
      <c r="B94" s="1"/>
      <c r="F94" s="1"/>
    </row>
    <row r="95" customHeight="1" spans="2:6">
      <c r="B95" s="1"/>
      <c r="F95" s="1"/>
    </row>
    <row r="96" customHeight="1" spans="2:6">
      <c r="B96" s="1"/>
      <c r="F96" s="1"/>
    </row>
    <row r="97" customHeight="1" spans="2:6">
      <c r="B97" s="1"/>
      <c r="F97" s="1"/>
    </row>
    <row r="98" customHeight="1" spans="2:6">
      <c r="B98" s="1"/>
      <c r="F98" s="1"/>
    </row>
    <row r="99" customHeight="1" spans="2:6">
      <c r="B99" s="1"/>
      <c r="F99" s="1"/>
    </row>
    <row r="100" customHeight="1" spans="2:6">
      <c r="B100" s="1"/>
      <c r="F100" s="1"/>
    </row>
    <row r="101" customHeight="1" spans="2:6">
      <c r="B101" s="1"/>
      <c r="F101" s="1"/>
    </row>
    <row r="102" customHeight="1" spans="2:6">
      <c r="B102" s="1"/>
      <c r="F102" s="1"/>
    </row>
    <row r="103" customHeight="1" spans="2:6">
      <c r="B103" s="1"/>
      <c r="F103" s="1"/>
    </row>
    <row r="104" customHeight="1" spans="2:6">
      <c r="B104" s="1"/>
      <c r="F104" s="1"/>
    </row>
    <row r="105" customHeight="1" spans="2:6">
      <c r="B105" s="1"/>
      <c r="F105" s="1"/>
    </row>
  </sheetData>
  <mergeCells count="28">
    <mergeCell ref="A1:K1"/>
    <mergeCell ref="A2:K2"/>
    <mergeCell ref="D3:K3"/>
    <mergeCell ref="D6:K6"/>
    <mergeCell ref="C7:D7"/>
    <mergeCell ref="F7:K7"/>
    <mergeCell ref="B8:K8"/>
    <mergeCell ref="B9:K9"/>
    <mergeCell ref="B18:K18"/>
    <mergeCell ref="B19:K19"/>
    <mergeCell ref="A20:K20"/>
    <mergeCell ref="A4:A5"/>
    <mergeCell ref="A10:A17"/>
    <mergeCell ref="A21:A22"/>
    <mergeCell ref="B4:B5"/>
    <mergeCell ref="B21:B22"/>
    <mergeCell ref="C4:C5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D4:K5"/>
    <mergeCell ref="B10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3"/>
  <sheetViews>
    <sheetView topLeftCell="A19" workbookViewId="0">
      <selection activeCell="K32" sqref="K32"/>
    </sheetView>
  </sheetViews>
  <sheetFormatPr defaultColWidth="9" defaultRowHeight="15" customHeight="1"/>
  <cols>
    <col min="1" max="1" width="6.16153846153846" style="1" customWidth="1"/>
    <col min="2" max="2" width="6.5" style="57" customWidth="1"/>
    <col min="3" max="4" width="10" style="1" customWidth="1"/>
    <col min="5" max="5" width="8.66923076923077" style="1" customWidth="1"/>
    <col min="7" max="7" width="7.33076923076923" style="1" customWidth="1"/>
    <col min="8" max="8" width="8.83076923076923" style="1" hidden="1" customWidth="1"/>
    <col min="9" max="9" width="9.83076923076923" style="40" customWidth="1"/>
    <col min="10" max="10" width="10.8307692307692" style="1" hidden="1" customWidth="1"/>
    <col min="11" max="11" width="8.5" style="1" customWidth="1"/>
    <col min="12" max="12" width="12.6615384615385" style="2"/>
    <col min="13" max="13" width="10" style="1" customWidth="1"/>
  </cols>
  <sheetData>
    <row r="1" s="1" customFormat="1" customHeight="1" spans="1:17">
      <c r="A1" s="3" t="s">
        <v>45</v>
      </c>
      <c r="B1" s="3"/>
      <c r="C1" s="3"/>
      <c r="D1" s="3"/>
      <c r="E1" s="3"/>
      <c r="F1" s="3"/>
      <c r="G1" s="3"/>
      <c r="H1" s="3"/>
      <c r="I1" s="46"/>
      <c r="J1" s="3"/>
      <c r="K1" s="3"/>
      <c r="Q1" s="1">
        <v>9</v>
      </c>
    </row>
    <row r="2" s="1" customFormat="1" customHeight="1" spans="1:11">
      <c r="A2" s="3" t="s">
        <v>1</v>
      </c>
      <c r="B2" s="3"/>
      <c r="C2" s="3"/>
      <c r="D2" s="3"/>
      <c r="E2" s="3"/>
      <c r="F2" s="3"/>
      <c r="G2" s="3"/>
      <c r="H2" s="3"/>
      <c r="I2" s="46"/>
      <c r="J2" s="3"/>
      <c r="K2" s="3"/>
    </row>
    <row r="3" s="1" customFormat="1" ht="24" customHeight="1" spans="1:11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5"/>
      <c r="I3" s="47"/>
      <c r="J3" s="5"/>
      <c r="K3" s="5"/>
    </row>
    <row r="4" s="1" customFormat="1" ht="14" customHeight="1" spans="1:11">
      <c r="A4" s="4" t="s">
        <v>5</v>
      </c>
      <c r="B4" s="5" t="s">
        <v>6</v>
      </c>
      <c r="C4" s="4"/>
      <c r="D4" s="5" t="s">
        <v>7</v>
      </c>
      <c r="E4" s="5"/>
      <c r="F4" s="5"/>
      <c r="G4" s="5"/>
      <c r="H4" s="5"/>
      <c r="I4" s="47"/>
      <c r="J4" s="5"/>
      <c r="K4" s="5"/>
    </row>
    <row r="5" s="1" customFormat="1" ht="14" customHeight="1" spans="1:11">
      <c r="A5" s="4"/>
      <c r="B5" s="5"/>
      <c r="C5" s="4"/>
      <c r="D5" s="5"/>
      <c r="E5" s="5"/>
      <c r="F5" s="5"/>
      <c r="G5" s="5"/>
      <c r="H5" s="5"/>
      <c r="I5" s="47"/>
      <c r="J5" s="5"/>
      <c r="K5" s="5"/>
    </row>
    <row r="6" s="1" customFormat="1" ht="36" customHeight="1" spans="1:11">
      <c r="A6" s="4" t="s">
        <v>8</v>
      </c>
      <c r="B6" s="4"/>
      <c r="C6" s="4"/>
      <c r="D6" s="6"/>
      <c r="E6" s="6"/>
      <c r="F6" s="6"/>
      <c r="G6" s="6"/>
      <c r="H6" s="6"/>
      <c r="I6" s="48"/>
      <c r="J6" s="6"/>
      <c r="K6" s="6"/>
    </row>
    <row r="7" s="1" customFormat="1" ht="14" customHeight="1" spans="1:11">
      <c r="A7" s="4" t="s">
        <v>9</v>
      </c>
      <c r="B7" s="4" t="s">
        <v>10</v>
      </c>
      <c r="C7" s="7">
        <v>0.3501</v>
      </c>
      <c r="D7" s="4"/>
      <c r="E7" s="8" t="s">
        <v>11</v>
      </c>
      <c r="F7" s="5" t="s">
        <v>12</v>
      </c>
      <c r="G7" s="5"/>
      <c r="H7" s="5"/>
      <c r="I7" s="47"/>
      <c r="J7" s="5"/>
      <c r="K7" s="5"/>
    </row>
    <row r="8" s="1" customFormat="1" ht="60" customHeight="1" spans="1:11">
      <c r="A8" s="4" t="s">
        <v>13</v>
      </c>
      <c r="B8" s="5" t="s">
        <v>14</v>
      </c>
      <c r="C8" s="5"/>
      <c r="D8" s="5"/>
      <c r="E8" s="5"/>
      <c r="F8" s="5"/>
      <c r="G8" s="5"/>
      <c r="H8" s="5"/>
      <c r="I8" s="47"/>
      <c r="J8" s="5"/>
      <c r="K8" s="5"/>
    </row>
    <row r="9" s="1" customFormat="1" ht="60" customHeight="1" spans="1:11">
      <c r="A9" s="4" t="s">
        <v>15</v>
      </c>
      <c r="B9" s="5" t="s">
        <v>16</v>
      </c>
      <c r="C9" s="5"/>
      <c r="D9" s="5"/>
      <c r="E9" s="5"/>
      <c r="F9" s="5"/>
      <c r="G9" s="5"/>
      <c r="H9" s="5"/>
      <c r="I9" s="47"/>
      <c r="J9" s="5"/>
      <c r="K9" s="5"/>
    </row>
    <row r="10" s="1" customFormat="1" ht="14" customHeight="1" spans="1:11">
      <c r="A10" s="4" t="s">
        <v>17</v>
      </c>
      <c r="B10" s="9" t="s">
        <v>18</v>
      </c>
      <c r="C10" s="9"/>
      <c r="D10" s="9"/>
      <c r="E10" s="9"/>
      <c r="F10" s="9"/>
      <c r="G10" s="9"/>
      <c r="H10" s="9"/>
      <c r="I10" s="49"/>
      <c r="J10" s="9"/>
      <c r="K10" s="9"/>
    </row>
    <row r="11" s="1" customFormat="1" ht="14" customHeight="1" spans="1:11">
      <c r="A11" s="4"/>
      <c r="B11" s="9"/>
      <c r="C11" s="9"/>
      <c r="D11" s="9"/>
      <c r="E11" s="9"/>
      <c r="F11" s="9"/>
      <c r="G11" s="9"/>
      <c r="H11" s="9"/>
      <c r="I11" s="49"/>
      <c r="J11" s="9"/>
      <c r="K11" s="9"/>
    </row>
    <row r="12" s="1" customFormat="1" ht="14" customHeight="1" spans="1:11">
      <c r="A12" s="4"/>
      <c r="B12" s="9"/>
      <c r="C12" s="9"/>
      <c r="D12" s="9"/>
      <c r="E12" s="9"/>
      <c r="F12" s="9"/>
      <c r="G12" s="9"/>
      <c r="H12" s="9"/>
      <c r="I12" s="49"/>
      <c r="J12" s="9"/>
      <c r="K12" s="9"/>
    </row>
    <row r="13" s="1" customFormat="1" ht="14" customHeight="1" spans="1:11">
      <c r="A13" s="4"/>
      <c r="B13" s="9"/>
      <c r="C13" s="9"/>
      <c r="D13" s="9"/>
      <c r="E13" s="9"/>
      <c r="F13" s="9"/>
      <c r="G13" s="9"/>
      <c r="H13" s="9"/>
      <c r="I13" s="49"/>
      <c r="J13" s="9"/>
      <c r="K13" s="9"/>
    </row>
    <row r="14" s="1" customFormat="1" ht="14" customHeight="1" spans="1:11">
      <c r="A14" s="4"/>
      <c r="B14" s="9"/>
      <c r="C14" s="9"/>
      <c r="D14" s="9"/>
      <c r="E14" s="9"/>
      <c r="F14" s="9"/>
      <c r="G14" s="9"/>
      <c r="H14" s="9"/>
      <c r="I14" s="49"/>
      <c r="J14" s="9"/>
      <c r="K14" s="9"/>
    </row>
    <row r="15" s="1" customFormat="1" ht="14" customHeight="1" spans="1:11">
      <c r="A15" s="4"/>
      <c r="B15" s="9"/>
      <c r="C15" s="9"/>
      <c r="D15" s="9"/>
      <c r="E15" s="9"/>
      <c r="F15" s="9"/>
      <c r="G15" s="9"/>
      <c r="H15" s="9"/>
      <c r="I15" s="49"/>
      <c r="J15" s="9"/>
      <c r="K15" s="9"/>
    </row>
    <row r="16" s="1" customFormat="1" ht="14" customHeight="1" spans="1:11">
      <c r="A16" s="4"/>
      <c r="B16" s="9"/>
      <c r="C16" s="9"/>
      <c r="D16" s="9"/>
      <c r="E16" s="9"/>
      <c r="F16" s="9"/>
      <c r="G16" s="9"/>
      <c r="H16" s="9"/>
      <c r="I16" s="49"/>
      <c r="J16" s="9"/>
      <c r="K16" s="9"/>
    </row>
    <row r="17" s="1" customFormat="1" ht="34.5" customHeight="1" spans="1:11">
      <c r="A17" s="4"/>
      <c r="B17" s="9"/>
      <c r="C17" s="9"/>
      <c r="D17" s="9"/>
      <c r="E17" s="9"/>
      <c r="F17" s="9"/>
      <c r="G17" s="9"/>
      <c r="H17" s="9"/>
      <c r="I17" s="49"/>
      <c r="J17" s="9"/>
      <c r="K17" s="9"/>
    </row>
    <row r="18" s="1" customFormat="1" ht="36" customHeight="1" spans="1:11">
      <c r="A18" s="4" t="s">
        <v>19</v>
      </c>
      <c r="B18" s="5" t="s">
        <v>20</v>
      </c>
      <c r="C18" s="5"/>
      <c r="D18" s="5"/>
      <c r="E18" s="5"/>
      <c r="F18" s="5"/>
      <c r="G18" s="5"/>
      <c r="H18" s="5"/>
      <c r="I18" s="47"/>
      <c r="J18" s="5"/>
      <c r="K18" s="5"/>
    </row>
    <row r="19" s="1" customFormat="1" ht="36" customHeight="1" spans="1:11">
      <c r="A19" s="4" t="s">
        <v>21</v>
      </c>
      <c r="B19" s="5"/>
      <c r="C19" s="5"/>
      <c r="D19" s="5"/>
      <c r="E19" s="5"/>
      <c r="F19" s="5"/>
      <c r="G19" s="5"/>
      <c r="H19" s="5"/>
      <c r="I19" s="47"/>
      <c r="J19" s="5"/>
      <c r="K19" s="5"/>
    </row>
    <row r="20" ht="38" customHeight="1" spans="1:15">
      <c r="A20" s="10" t="s">
        <v>48</v>
      </c>
      <c r="B20" s="3"/>
      <c r="C20" s="3"/>
      <c r="D20" s="3"/>
      <c r="E20" s="3"/>
      <c r="F20" s="3"/>
      <c r="G20" s="3"/>
      <c r="H20" s="3"/>
      <c r="I20" s="46"/>
      <c r="J20" s="3"/>
      <c r="K20" s="3"/>
      <c r="L20" s="28"/>
      <c r="N20" s="1"/>
      <c r="O20" s="1"/>
    </row>
    <row r="21" customHeight="1" spans="1:15">
      <c r="A21" s="5" t="s">
        <v>23</v>
      </c>
      <c r="B21" s="5" t="s">
        <v>24</v>
      </c>
      <c r="C21" s="11" t="s">
        <v>25</v>
      </c>
      <c r="D21" s="12" t="s">
        <v>26</v>
      </c>
      <c r="E21" s="13" t="s">
        <v>27</v>
      </c>
      <c r="F21" s="3" t="s">
        <v>28</v>
      </c>
      <c r="G21" s="14" t="s">
        <v>29</v>
      </c>
      <c r="H21" s="58"/>
      <c r="I21" s="5" t="s">
        <v>30</v>
      </c>
      <c r="J21" s="60"/>
      <c r="K21" s="5" t="s">
        <v>31</v>
      </c>
      <c r="L21" s="28"/>
      <c r="N21" s="1"/>
      <c r="O21" s="1"/>
    </row>
    <row r="22" ht="9" customHeight="1" spans="1:15">
      <c r="A22" s="5"/>
      <c r="B22" s="5"/>
      <c r="C22" s="11"/>
      <c r="D22" s="12"/>
      <c r="E22" s="13"/>
      <c r="F22" s="3"/>
      <c r="G22" s="14"/>
      <c r="H22" s="59"/>
      <c r="I22" s="5"/>
      <c r="J22" s="61"/>
      <c r="K22" s="5"/>
      <c r="L22" s="28"/>
      <c r="N22" s="1"/>
      <c r="O22" s="1"/>
    </row>
    <row r="23" s="57" customFormat="1" ht="21" customHeight="1" spans="1:15">
      <c r="A23" s="15">
        <v>6</v>
      </c>
      <c r="B23" s="15">
        <v>702</v>
      </c>
      <c r="C23" s="15">
        <v>131.66</v>
      </c>
      <c r="D23" s="22">
        <f t="shared" ref="D23:D33" si="0">C23*0.22</f>
        <v>28.9652</v>
      </c>
      <c r="E23" s="18">
        <f t="shared" ref="E23:E33" si="1">C23-D23</f>
        <v>102.6948</v>
      </c>
      <c r="F23" s="15" t="s">
        <v>32</v>
      </c>
      <c r="G23" s="21">
        <v>5200</v>
      </c>
      <c r="H23" s="21">
        <f t="shared" ref="H23:H33" si="2">C23*G23</f>
        <v>684632</v>
      </c>
      <c r="I23" s="15">
        <v>640000</v>
      </c>
      <c r="J23" s="25">
        <f t="shared" ref="J23:J34" si="3">H23*0.9</f>
        <v>616168.8</v>
      </c>
      <c r="K23" s="15">
        <v>2023166</v>
      </c>
      <c r="L23" s="28"/>
      <c r="M23" s="1"/>
      <c r="N23" s="1"/>
      <c r="O23" s="1"/>
    </row>
    <row r="24" s="57" customFormat="1" ht="21" customHeight="1" spans="1:15">
      <c r="A24" s="15">
        <v>6</v>
      </c>
      <c r="B24" s="15">
        <v>501</v>
      </c>
      <c r="C24" s="15">
        <v>130.84</v>
      </c>
      <c r="D24" s="22">
        <f t="shared" si="0"/>
        <v>28.7848</v>
      </c>
      <c r="E24" s="18">
        <f t="shared" si="1"/>
        <v>102.0552</v>
      </c>
      <c r="F24" s="15" t="s">
        <v>32</v>
      </c>
      <c r="G24" s="21">
        <v>5200</v>
      </c>
      <c r="H24" s="21">
        <f t="shared" si="2"/>
        <v>680368</v>
      </c>
      <c r="I24" s="15">
        <v>650000</v>
      </c>
      <c r="J24" s="25">
        <f t="shared" si="3"/>
        <v>612331.2</v>
      </c>
      <c r="K24" s="15">
        <v>2023166</v>
      </c>
      <c r="L24" s="28"/>
      <c r="M24" s="1"/>
      <c r="N24" s="1"/>
      <c r="O24" s="1"/>
    </row>
    <row r="25" s="57" customFormat="1" ht="21" customHeight="1" spans="1:15">
      <c r="A25" s="15">
        <v>12</v>
      </c>
      <c r="B25" s="15">
        <v>804</v>
      </c>
      <c r="C25" s="15">
        <v>127.77</v>
      </c>
      <c r="D25" s="22">
        <f t="shared" si="0"/>
        <v>28.1094</v>
      </c>
      <c r="E25" s="18">
        <f t="shared" si="1"/>
        <v>99.6606</v>
      </c>
      <c r="F25" s="15" t="s">
        <v>32</v>
      </c>
      <c r="G25" s="21">
        <v>5200</v>
      </c>
      <c r="H25" s="21">
        <f t="shared" si="2"/>
        <v>664404</v>
      </c>
      <c r="I25" s="15">
        <v>635295</v>
      </c>
      <c r="J25" s="25">
        <f t="shared" si="3"/>
        <v>597963.6</v>
      </c>
      <c r="K25" s="15">
        <v>2023046</v>
      </c>
      <c r="L25" s="28"/>
      <c r="M25" s="1"/>
      <c r="N25" s="1"/>
      <c r="O25" s="1"/>
    </row>
    <row r="26" s="57" customFormat="1" ht="21" customHeight="1" spans="1:15">
      <c r="A26" s="15">
        <v>12</v>
      </c>
      <c r="B26" s="15">
        <v>704</v>
      </c>
      <c r="C26" s="15">
        <v>127.77</v>
      </c>
      <c r="D26" s="22">
        <f t="shared" si="0"/>
        <v>28.1094</v>
      </c>
      <c r="E26" s="18">
        <f t="shared" si="1"/>
        <v>99.6606</v>
      </c>
      <c r="F26" s="15" t="s">
        <v>32</v>
      </c>
      <c r="G26" s="21">
        <v>5200</v>
      </c>
      <c r="H26" s="21">
        <f t="shared" si="2"/>
        <v>664404</v>
      </c>
      <c r="I26" s="15">
        <v>640000</v>
      </c>
      <c r="J26" s="25">
        <f t="shared" si="3"/>
        <v>597963.6</v>
      </c>
      <c r="K26" s="15">
        <v>2023046</v>
      </c>
      <c r="L26" s="28"/>
      <c r="M26" s="1"/>
      <c r="N26" s="1"/>
      <c r="O26" s="1"/>
    </row>
    <row r="27" s="57" customFormat="1" ht="21" customHeight="1" spans="1:15">
      <c r="A27" s="15">
        <v>13</v>
      </c>
      <c r="B27" s="15">
        <v>1202</v>
      </c>
      <c r="C27" s="15">
        <v>126.76</v>
      </c>
      <c r="D27" s="22">
        <f t="shared" si="0"/>
        <v>27.8872</v>
      </c>
      <c r="E27" s="18">
        <f t="shared" si="1"/>
        <v>98.8728</v>
      </c>
      <c r="F27" s="15" t="s">
        <v>32</v>
      </c>
      <c r="G27" s="21">
        <v>5200</v>
      </c>
      <c r="H27" s="21">
        <f t="shared" si="2"/>
        <v>659152</v>
      </c>
      <c r="I27" s="15">
        <v>636000</v>
      </c>
      <c r="J27" s="25">
        <f t="shared" si="3"/>
        <v>593236.8</v>
      </c>
      <c r="K27" s="15">
        <v>2023046</v>
      </c>
      <c r="L27" s="28"/>
      <c r="M27" s="1"/>
      <c r="N27" s="1"/>
      <c r="O27" s="1"/>
    </row>
    <row r="28" s="57" customFormat="1" ht="21" customHeight="1" spans="1:15">
      <c r="A28" s="15">
        <v>30</v>
      </c>
      <c r="B28" s="15">
        <v>603</v>
      </c>
      <c r="C28" s="15">
        <v>108.69</v>
      </c>
      <c r="D28" s="22">
        <f t="shared" si="0"/>
        <v>23.9118</v>
      </c>
      <c r="E28" s="18">
        <f t="shared" si="1"/>
        <v>84.7782</v>
      </c>
      <c r="F28" s="15" t="s">
        <v>33</v>
      </c>
      <c r="G28" s="21">
        <v>5100</v>
      </c>
      <c r="H28" s="21">
        <f t="shared" si="2"/>
        <v>554319</v>
      </c>
      <c r="I28" s="15">
        <v>500000</v>
      </c>
      <c r="J28" s="25">
        <f t="shared" si="3"/>
        <v>498887.1</v>
      </c>
      <c r="K28" s="15">
        <v>2024423</v>
      </c>
      <c r="L28" s="28"/>
      <c r="M28" s="1" t="s">
        <v>49</v>
      </c>
      <c r="N28" s="1"/>
      <c r="O28" s="1"/>
    </row>
    <row r="29" s="57" customFormat="1" ht="21" customHeight="1" spans="1:15">
      <c r="A29" s="15">
        <v>30</v>
      </c>
      <c r="B29" s="15">
        <v>1603</v>
      </c>
      <c r="C29" s="15">
        <v>108.69</v>
      </c>
      <c r="D29" s="22">
        <f t="shared" si="0"/>
        <v>23.9118</v>
      </c>
      <c r="E29" s="18">
        <f t="shared" si="1"/>
        <v>84.7782</v>
      </c>
      <c r="F29" s="15" t="s">
        <v>33</v>
      </c>
      <c r="G29" s="21">
        <v>5100</v>
      </c>
      <c r="H29" s="21">
        <f t="shared" si="2"/>
        <v>554319</v>
      </c>
      <c r="I29" s="15">
        <v>500000</v>
      </c>
      <c r="J29" s="25">
        <f t="shared" si="3"/>
        <v>498887.1</v>
      </c>
      <c r="K29" s="15">
        <v>2024423</v>
      </c>
      <c r="L29" s="28"/>
      <c r="M29" s="1"/>
      <c r="N29" s="1"/>
      <c r="O29" s="1"/>
    </row>
    <row r="30" s="57" customFormat="1" ht="21" customHeight="1" spans="1:15">
      <c r="A30" s="15">
        <v>30</v>
      </c>
      <c r="B30" s="15">
        <v>1203</v>
      </c>
      <c r="C30" s="15">
        <v>108.69</v>
      </c>
      <c r="D30" s="22">
        <f t="shared" si="0"/>
        <v>23.9118</v>
      </c>
      <c r="E30" s="18">
        <f t="shared" si="1"/>
        <v>84.7782</v>
      </c>
      <c r="F30" s="15" t="s">
        <v>33</v>
      </c>
      <c r="G30" s="21">
        <v>5100</v>
      </c>
      <c r="H30" s="21">
        <f t="shared" si="2"/>
        <v>554319</v>
      </c>
      <c r="I30" s="15">
        <v>500000</v>
      </c>
      <c r="J30" s="25">
        <f t="shared" si="3"/>
        <v>498887.1</v>
      </c>
      <c r="K30" s="15">
        <v>2024423</v>
      </c>
      <c r="L30" s="28"/>
      <c r="M30" s="1"/>
      <c r="N30" s="1"/>
      <c r="O30" s="1"/>
    </row>
    <row r="31" s="57" customFormat="1" ht="21" customHeight="1" spans="1:15">
      <c r="A31" s="15">
        <v>30</v>
      </c>
      <c r="B31" s="15">
        <v>1503</v>
      </c>
      <c r="C31" s="15">
        <v>108.69</v>
      </c>
      <c r="D31" s="22">
        <f t="shared" si="0"/>
        <v>23.9118</v>
      </c>
      <c r="E31" s="18">
        <f t="shared" si="1"/>
        <v>84.7782</v>
      </c>
      <c r="F31" s="15" t="s">
        <v>33</v>
      </c>
      <c r="G31" s="21">
        <v>5100</v>
      </c>
      <c r="H31" s="21">
        <f t="shared" si="2"/>
        <v>554319</v>
      </c>
      <c r="I31" s="15">
        <v>500000</v>
      </c>
      <c r="J31" s="25">
        <f t="shared" si="3"/>
        <v>498887.1</v>
      </c>
      <c r="K31" s="15">
        <v>2024423</v>
      </c>
      <c r="L31" s="28"/>
      <c r="M31" s="1"/>
      <c r="N31" s="1"/>
      <c r="O31" s="1"/>
    </row>
    <row r="32" s="1" customFormat="1" ht="22" customHeight="1" spans="1:14">
      <c r="A32" s="15">
        <v>30</v>
      </c>
      <c r="B32" s="15">
        <v>902</v>
      </c>
      <c r="C32" s="15">
        <v>108.69</v>
      </c>
      <c r="D32" s="22">
        <f t="shared" si="0"/>
        <v>23.9118</v>
      </c>
      <c r="E32" s="18">
        <f t="shared" si="1"/>
        <v>84.7782</v>
      </c>
      <c r="F32" s="15" t="s">
        <v>33</v>
      </c>
      <c r="G32" s="21">
        <v>5100</v>
      </c>
      <c r="H32" s="21">
        <f t="shared" si="2"/>
        <v>554319</v>
      </c>
      <c r="I32" s="15">
        <v>500000</v>
      </c>
      <c r="J32" s="25">
        <f t="shared" si="3"/>
        <v>498887.1</v>
      </c>
      <c r="K32" s="15">
        <v>2024423</v>
      </c>
      <c r="L32" s="29"/>
      <c r="M32" s="26"/>
      <c r="N32" s="26"/>
    </row>
    <row r="33" s="1" customFormat="1" ht="22" customHeight="1" spans="1:14">
      <c r="A33" s="15">
        <v>31</v>
      </c>
      <c r="B33" s="15">
        <v>201</v>
      </c>
      <c r="C33" s="15">
        <v>98.26</v>
      </c>
      <c r="D33" s="22">
        <f t="shared" si="0"/>
        <v>21.6172</v>
      </c>
      <c r="E33" s="18">
        <f t="shared" si="1"/>
        <v>76.6428</v>
      </c>
      <c r="F33" s="15" t="s">
        <v>33</v>
      </c>
      <c r="G33" s="21">
        <v>5500</v>
      </c>
      <c r="H33" s="21">
        <f t="shared" si="2"/>
        <v>540430</v>
      </c>
      <c r="I33" s="15">
        <v>540000</v>
      </c>
      <c r="J33" s="25">
        <f t="shared" si="3"/>
        <v>486387</v>
      </c>
      <c r="K33" s="20">
        <v>2024038</v>
      </c>
      <c r="L33" s="29"/>
      <c r="M33" s="26"/>
      <c r="N33" s="26"/>
    </row>
    <row r="34" ht="25" customHeight="1" spans="1:12">
      <c r="A34" s="15" t="s">
        <v>47</v>
      </c>
      <c r="B34" s="15"/>
      <c r="C34" s="15">
        <f>SUM(C23:C33)</f>
        <v>1286.51</v>
      </c>
      <c r="D34" s="22"/>
      <c r="E34" s="18"/>
      <c r="F34" s="15"/>
      <c r="G34" s="21">
        <v>5200</v>
      </c>
      <c r="H34" s="21">
        <f>G34*C34</f>
        <v>6689852</v>
      </c>
      <c r="I34" s="15">
        <f>SUM(I23:I33)</f>
        <v>6241295</v>
      </c>
      <c r="J34" s="25">
        <f t="shared" si="3"/>
        <v>6020866.8</v>
      </c>
      <c r="K34" s="36"/>
      <c r="L34" s="28"/>
    </row>
    <row r="35" customHeight="1" spans="9:12">
      <c r="I35" s="1"/>
      <c r="L35" s="28"/>
    </row>
    <row r="36" customHeight="1" spans="9:12">
      <c r="I36" s="1"/>
      <c r="J36" s="29"/>
      <c r="K36" s="33"/>
      <c r="L36" s="28"/>
    </row>
    <row r="37" customHeight="1" spans="1:12">
      <c r="A37" s="26"/>
      <c r="B37" s="26"/>
      <c r="C37" s="27"/>
      <c r="D37" s="28"/>
      <c r="E37" s="28"/>
      <c r="F37" s="29"/>
      <c r="G37" s="30"/>
      <c r="H37" s="30"/>
      <c r="I37" s="29"/>
      <c r="J37" s="29"/>
      <c r="K37" s="33"/>
      <c r="L37" s="28"/>
    </row>
    <row r="38" customHeight="1" spans="1:12">
      <c r="A38" s="26"/>
      <c r="B38" s="26"/>
      <c r="C38" s="27"/>
      <c r="D38" s="28"/>
      <c r="E38" s="28"/>
      <c r="F38" s="29"/>
      <c r="G38" s="30"/>
      <c r="H38" s="30"/>
      <c r="I38" s="29"/>
      <c r="J38" s="29"/>
      <c r="K38" s="33"/>
      <c r="L38" s="28"/>
    </row>
    <row r="39" customHeight="1" spans="1:12">
      <c r="A39" s="26"/>
      <c r="B39" s="26"/>
      <c r="C39" s="27"/>
      <c r="D39" s="28"/>
      <c r="E39" s="28"/>
      <c r="F39" s="29"/>
      <c r="G39" s="30"/>
      <c r="H39" s="30"/>
      <c r="I39" s="29"/>
      <c r="J39" s="29"/>
      <c r="K39" s="33"/>
      <c r="L39" s="28"/>
    </row>
    <row r="40" customHeight="1" spans="1:12">
      <c r="A40" s="26"/>
      <c r="B40" s="26"/>
      <c r="C40" s="27"/>
      <c r="D40" s="28"/>
      <c r="E40" s="28"/>
      <c r="F40" s="29"/>
      <c r="G40" s="30"/>
      <c r="H40" s="30"/>
      <c r="I40" s="29"/>
      <c r="J40" s="29"/>
      <c r="K40" s="33"/>
      <c r="L40" s="28"/>
    </row>
    <row r="41" customHeight="1" spans="1:12">
      <c r="A41" s="26"/>
      <c r="B41" s="26"/>
      <c r="C41" s="27"/>
      <c r="D41" s="28"/>
      <c r="E41" s="28"/>
      <c r="F41" s="29"/>
      <c r="G41" s="30"/>
      <c r="H41" s="30"/>
      <c r="I41" s="29"/>
      <c r="J41" s="29"/>
      <c r="K41" s="33"/>
      <c r="L41" s="28"/>
    </row>
    <row r="42" customHeight="1" spans="1:12">
      <c r="A42" s="26"/>
      <c r="B42" s="26"/>
      <c r="C42" s="27"/>
      <c r="D42" s="28"/>
      <c r="E42" s="28"/>
      <c r="F42" s="29"/>
      <c r="G42" s="30"/>
      <c r="H42" s="30"/>
      <c r="I42" s="29"/>
      <c r="J42" s="29"/>
      <c r="K42" s="33"/>
      <c r="L42" s="28"/>
    </row>
    <row r="43" customHeight="1" spans="1:12">
      <c r="A43" s="26"/>
      <c r="B43" s="26"/>
      <c r="C43" s="27"/>
      <c r="D43" s="28"/>
      <c r="E43" s="28"/>
      <c r="F43" s="29"/>
      <c r="G43" s="30"/>
      <c r="H43" s="30"/>
      <c r="I43" s="29"/>
      <c r="J43" s="29"/>
      <c r="K43" s="33"/>
      <c r="L43" s="28"/>
    </row>
    <row r="44" customHeight="1" spans="1:12">
      <c r="A44" s="26"/>
      <c r="B44" s="26"/>
      <c r="C44" s="27"/>
      <c r="D44" s="28"/>
      <c r="E44" s="28"/>
      <c r="F44" s="29"/>
      <c r="G44" s="30"/>
      <c r="H44" s="30"/>
      <c r="I44" s="29"/>
      <c r="J44" s="29"/>
      <c r="K44" s="33"/>
      <c r="L44" s="28"/>
    </row>
    <row r="45" customHeight="1" spans="1:12">
      <c r="A45" s="26"/>
      <c r="B45" s="26"/>
      <c r="C45" s="27"/>
      <c r="D45" s="28"/>
      <c r="E45" s="28"/>
      <c r="F45" s="29"/>
      <c r="G45" s="30"/>
      <c r="H45" s="30"/>
      <c r="I45" s="29"/>
      <c r="J45" s="29"/>
      <c r="K45" s="33"/>
      <c r="L45" s="28"/>
    </row>
    <row r="46" customHeight="1" spans="1:12">
      <c r="A46" s="26"/>
      <c r="B46" s="26"/>
      <c r="C46" s="27"/>
      <c r="D46" s="28"/>
      <c r="E46" s="28"/>
      <c r="F46" s="29"/>
      <c r="G46" s="30"/>
      <c r="H46" s="30"/>
      <c r="I46" s="29"/>
      <c r="J46" s="29"/>
      <c r="K46" s="33"/>
      <c r="L46" s="28"/>
    </row>
    <row r="47" customHeight="1" spans="1:12">
      <c r="A47" s="26"/>
      <c r="B47" s="26"/>
      <c r="C47" s="27"/>
      <c r="D47" s="28"/>
      <c r="E47" s="28"/>
      <c r="F47" s="29"/>
      <c r="G47" s="30"/>
      <c r="H47" s="30"/>
      <c r="I47" s="29"/>
      <c r="J47" s="29"/>
      <c r="K47" s="33"/>
      <c r="L47" s="28"/>
    </row>
    <row r="48" customHeight="1" spans="1:12">
      <c r="A48" s="26"/>
      <c r="B48" s="26"/>
      <c r="C48" s="27"/>
      <c r="D48" s="28"/>
      <c r="E48" s="28"/>
      <c r="F48" s="29"/>
      <c r="G48" s="30"/>
      <c r="H48" s="30"/>
      <c r="I48" s="29"/>
      <c r="J48" s="29"/>
      <c r="K48" s="33"/>
      <c r="L48" s="28"/>
    </row>
    <row r="49" customHeight="1" spans="1:12">
      <c r="A49" s="26"/>
      <c r="B49" s="26"/>
      <c r="C49" s="27"/>
      <c r="D49" s="28"/>
      <c r="E49" s="28"/>
      <c r="F49" s="29"/>
      <c r="G49" s="30"/>
      <c r="H49" s="30"/>
      <c r="I49" s="29"/>
      <c r="J49" s="29"/>
      <c r="K49" s="33"/>
      <c r="L49" s="28"/>
    </row>
    <row r="50" customHeight="1" spans="1:12">
      <c r="A50" s="26"/>
      <c r="B50" s="26"/>
      <c r="C50" s="27"/>
      <c r="D50" s="28"/>
      <c r="E50" s="28"/>
      <c r="F50" s="29"/>
      <c r="G50" s="30"/>
      <c r="H50" s="30"/>
      <c r="I50" s="29"/>
      <c r="J50" s="29"/>
      <c r="K50" s="33"/>
      <c r="L50" s="28"/>
    </row>
    <row r="51" customHeight="1" spans="1:12">
      <c r="A51" s="26"/>
      <c r="B51" s="26"/>
      <c r="C51" s="27"/>
      <c r="D51" s="28"/>
      <c r="E51" s="28"/>
      <c r="F51" s="29"/>
      <c r="G51" s="30"/>
      <c r="H51" s="30"/>
      <c r="I51" s="29"/>
      <c r="J51" s="29"/>
      <c r="K51" s="33"/>
      <c r="L51" s="28"/>
    </row>
    <row r="52" customHeight="1" spans="1:12">
      <c r="A52" s="26"/>
      <c r="B52" s="26"/>
      <c r="C52" s="27"/>
      <c r="D52" s="28"/>
      <c r="E52" s="28"/>
      <c r="F52" s="29"/>
      <c r="G52" s="30"/>
      <c r="H52" s="30"/>
      <c r="I52" s="29"/>
      <c r="J52" s="29"/>
      <c r="K52" s="33"/>
      <c r="L52" s="28"/>
    </row>
    <row r="53" customHeight="1" spans="1:12">
      <c r="A53" s="26"/>
      <c r="B53" s="26"/>
      <c r="C53" s="27"/>
      <c r="D53" s="28"/>
      <c r="E53" s="28"/>
      <c r="F53" s="29"/>
      <c r="G53" s="30"/>
      <c r="H53" s="30"/>
      <c r="I53" s="29"/>
      <c r="J53" s="29"/>
      <c r="K53" s="33"/>
      <c r="L53" s="28"/>
    </row>
    <row r="54" customHeight="1" spans="1:12">
      <c r="A54" s="26"/>
      <c r="B54" s="26"/>
      <c r="C54" s="27"/>
      <c r="D54" s="28"/>
      <c r="E54" s="28"/>
      <c r="F54" s="29"/>
      <c r="G54" s="30"/>
      <c r="H54" s="30"/>
      <c r="I54" s="29"/>
      <c r="J54" s="29"/>
      <c r="K54" s="33"/>
      <c r="L54" s="28"/>
    </row>
    <row r="55" customHeight="1" spans="1:12">
      <c r="A55" s="26"/>
      <c r="B55" s="26"/>
      <c r="C55" s="27"/>
      <c r="D55" s="28"/>
      <c r="E55" s="28"/>
      <c r="F55" s="29"/>
      <c r="G55" s="30"/>
      <c r="H55" s="30"/>
      <c r="I55" s="29"/>
      <c r="J55" s="29"/>
      <c r="K55" s="33"/>
      <c r="L55" s="28"/>
    </row>
    <row r="56" customHeight="1" spans="1:12">
      <c r="A56" s="26"/>
      <c r="B56" s="26"/>
      <c r="C56" s="27"/>
      <c r="D56" s="28"/>
      <c r="E56" s="28"/>
      <c r="F56" s="29"/>
      <c r="G56" s="30"/>
      <c r="H56" s="30"/>
      <c r="I56" s="29"/>
      <c r="J56" s="29"/>
      <c r="K56" s="33"/>
      <c r="L56" s="28"/>
    </row>
    <row r="57" customHeight="1" spans="1:12">
      <c r="A57" s="26"/>
      <c r="B57" s="26"/>
      <c r="C57" s="27"/>
      <c r="D57" s="28"/>
      <c r="E57" s="28"/>
      <c r="F57" s="29"/>
      <c r="G57" s="30"/>
      <c r="H57" s="30"/>
      <c r="I57" s="29"/>
      <c r="J57" s="29"/>
      <c r="K57" s="33"/>
      <c r="L57" s="28"/>
    </row>
    <row r="58" customHeight="1" spans="1:12">
      <c r="A58" s="26"/>
      <c r="B58" s="26"/>
      <c r="C58" s="27"/>
      <c r="D58" s="28"/>
      <c r="E58" s="28"/>
      <c r="F58" s="29"/>
      <c r="G58" s="30"/>
      <c r="H58" s="30"/>
      <c r="I58" s="29"/>
      <c r="J58" s="29"/>
      <c r="K58" s="33"/>
      <c r="L58" s="28"/>
    </row>
    <row r="59" customHeight="1" spans="1:12">
      <c r="A59" s="26"/>
      <c r="B59" s="26"/>
      <c r="C59" s="27"/>
      <c r="D59" s="28"/>
      <c r="E59" s="28"/>
      <c r="F59" s="29"/>
      <c r="G59" s="30"/>
      <c r="H59" s="30"/>
      <c r="I59" s="29"/>
      <c r="J59" s="29"/>
      <c r="K59" s="33"/>
      <c r="L59" s="28"/>
    </row>
    <row r="60" customHeight="1" spans="1:12">
      <c r="A60" s="26"/>
      <c r="B60" s="26"/>
      <c r="C60" s="27"/>
      <c r="D60" s="28"/>
      <c r="E60" s="28"/>
      <c r="F60" s="29"/>
      <c r="G60" s="30"/>
      <c r="H60" s="30"/>
      <c r="I60" s="29"/>
      <c r="J60" s="29"/>
      <c r="K60" s="33"/>
      <c r="L60" s="28"/>
    </row>
    <row r="61" customHeight="1" spans="1:12">
      <c r="A61" s="26"/>
      <c r="B61" s="26"/>
      <c r="C61" s="27"/>
      <c r="D61" s="28"/>
      <c r="E61" s="28"/>
      <c r="F61" s="29"/>
      <c r="G61" s="30"/>
      <c r="H61" s="30"/>
      <c r="I61" s="29"/>
      <c r="J61" s="29"/>
      <c r="K61" s="33"/>
      <c r="L61" s="28"/>
    </row>
    <row r="62" customHeight="1" spans="1:12">
      <c r="A62" s="26"/>
      <c r="B62" s="26"/>
      <c r="C62" s="27"/>
      <c r="D62" s="28"/>
      <c r="E62" s="28"/>
      <c r="F62" s="29"/>
      <c r="G62" s="30"/>
      <c r="H62" s="30"/>
      <c r="I62" s="29"/>
      <c r="J62" s="29"/>
      <c r="K62" s="33"/>
      <c r="L62" s="28"/>
    </row>
    <row r="63" customHeight="1" spans="1:12">
      <c r="A63" s="26"/>
      <c r="B63" s="26"/>
      <c r="C63" s="27"/>
      <c r="D63" s="28"/>
      <c r="E63" s="28"/>
      <c r="F63" s="29"/>
      <c r="G63" s="30"/>
      <c r="H63" s="30"/>
      <c r="I63" s="29"/>
      <c r="J63" s="29"/>
      <c r="K63" s="33"/>
      <c r="L63" s="28"/>
    </row>
    <row r="64" customHeight="1" spans="1:12">
      <c r="A64" s="26"/>
      <c r="B64" s="26"/>
      <c r="C64" s="27"/>
      <c r="D64" s="28"/>
      <c r="E64" s="28"/>
      <c r="F64" s="29"/>
      <c r="G64" s="30"/>
      <c r="H64" s="30"/>
      <c r="I64" s="29"/>
      <c r="J64" s="29"/>
      <c r="K64" s="33"/>
      <c r="L64" s="28"/>
    </row>
    <row r="65" customHeight="1" spans="1:12">
      <c r="A65" s="26"/>
      <c r="B65" s="26"/>
      <c r="C65" s="27"/>
      <c r="D65" s="28"/>
      <c r="E65" s="28"/>
      <c r="F65" s="29"/>
      <c r="G65" s="30"/>
      <c r="H65" s="30"/>
      <c r="I65" s="29"/>
      <c r="J65" s="29"/>
      <c r="K65" s="33"/>
      <c r="L65" s="28"/>
    </row>
    <row r="66" customHeight="1" spans="2:12">
      <c r="B66" s="1"/>
      <c r="F66" s="1"/>
      <c r="I66" s="1"/>
      <c r="L66" s="28"/>
    </row>
    <row r="67" customHeight="1" spans="2:12">
      <c r="B67" s="1"/>
      <c r="F67" s="1"/>
      <c r="I67" s="1"/>
      <c r="L67" s="28"/>
    </row>
    <row r="68" customHeight="1" spans="2:12">
      <c r="B68" s="1"/>
      <c r="F68" s="1"/>
      <c r="I68" s="1"/>
      <c r="L68" s="28"/>
    </row>
    <row r="69" customHeight="1" spans="2:12">
      <c r="B69" s="1"/>
      <c r="F69" s="1"/>
      <c r="I69" s="1"/>
      <c r="L69" s="28"/>
    </row>
    <row r="70" customHeight="1" spans="2:12">
      <c r="B70" s="1"/>
      <c r="F70" s="1"/>
      <c r="I70" s="1"/>
      <c r="L70" s="28"/>
    </row>
    <row r="71" customHeight="1" spans="2:12">
      <c r="B71" s="1"/>
      <c r="F71" s="1"/>
      <c r="I71" s="1"/>
      <c r="L71" s="28"/>
    </row>
    <row r="72" customHeight="1" spans="2:12">
      <c r="B72" s="1"/>
      <c r="F72" s="1"/>
      <c r="I72" s="1"/>
      <c r="L72" s="28"/>
    </row>
    <row r="73" customHeight="1" spans="2:12">
      <c r="B73" s="1"/>
      <c r="F73" s="1"/>
      <c r="I73" s="1"/>
      <c r="L73" s="28"/>
    </row>
    <row r="74" customHeight="1" spans="2:12">
      <c r="B74" s="1"/>
      <c r="F74" s="1"/>
      <c r="I74" s="1"/>
      <c r="L74" s="28"/>
    </row>
    <row r="75" customHeight="1" spans="2:12">
      <c r="B75" s="1"/>
      <c r="F75" s="1"/>
      <c r="I75" s="1"/>
      <c r="L75" s="28"/>
    </row>
    <row r="76" customHeight="1" spans="2:12">
      <c r="B76" s="1"/>
      <c r="F76" s="1"/>
      <c r="I76" s="1"/>
      <c r="L76" s="28"/>
    </row>
    <row r="77" customHeight="1" spans="2:12">
      <c r="B77" s="1"/>
      <c r="F77" s="1"/>
      <c r="I77" s="1"/>
      <c r="L77" s="28"/>
    </row>
    <row r="78" customHeight="1" spans="2:12">
      <c r="B78" s="1"/>
      <c r="F78" s="1"/>
      <c r="L78" s="28"/>
    </row>
    <row r="79" customHeight="1" spans="2:12">
      <c r="B79" s="1"/>
      <c r="F79" s="1"/>
      <c r="L79" s="28"/>
    </row>
    <row r="80" customHeight="1" spans="2:12">
      <c r="B80" s="1"/>
      <c r="F80" s="1"/>
      <c r="L80" s="28"/>
    </row>
    <row r="81" customHeight="1" spans="2:12">
      <c r="B81" s="1"/>
      <c r="F81" s="1"/>
      <c r="L81" s="28"/>
    </row>
    <row r="82" customHeight="1" spans="2:12">
      <c r="B82" s="1"/>
      <c r="F82" s="1"/>
      <c r="L82" s="28"/>
    </row>
    <row r="83" customHeight="1" spans="2:12">
      <c r="B83" s="1"/>
      <c r="F83" s="1"/>
      <c r="L83" s="28"/>
    </row>
    <row r="84" customHeight="1" spans="2:12">
      <c r="B84" s="1"/>
      <c r="F84" s="1"/>
      <c r="L84" s="28"/>
    </row>
    <row r="85" customHeight="1" spans="2:12">
      <c r="B85" s="1"/>
      <c r="F85" s="1"/>
      <c r="L85" s="28"/>
    </row>
    <row r="86" customHeight="1" spans="2:12">
      <c r="B86" s="1"/>
      <c r="F86" s="1"/>
      <c r="L86" s="28"/>
    </row>
    <row r="87" customHeight="1" spans="2:12">
      <c r="B87" s="1"/>
      <c r="F87" s="1"/>
      <c r="L87" s="28"/>
    </row>
    <row r="88" customHeight="1" spans="2:12">
      <c r="B88" s="1"/>
      <c r="F88" s="1"/>
      <c r="L88" s="28"/>
    </row>
    <row r="89" customHeight="1" spans="2:12">
      <c r="B89" s="1"/>
      <c r="F89" s="1"/>
      <c r="L89" s="28"/>
    </row>
    <row r="90" customHeight="1" spans="2:12">
      <c r="B90" s="1"/>
      <c r="F90" s="1"/>
      <c r="L90" s="28"/>
    </row>
    <row r="91" customHeight="1" spans="2:12">
      <c r="B91" s="1"/>
      <c r="F91" s="1"/>
      <c r="L91" s="28"/>
    </row>
    <row r="92" customHeight="1" spans="2:12">
      <c r="B92" s="1"/>
      <c r="F92" s="1"/>
      <c r="L92" s="34"/>
    </row>
    <row r="93" customHeight="1" spans="2:6">
      <c r="B93" s="1"/>
      <c r="F93" s="1"/>
    </row>
    <row r="94" customHeight="1" spans="2:6">
      <c r="B94" s="1"/>
      <c r="F94" s="1"/>
    </row>
    <row r="95" customHeight="1" spans="2:6">
      <c r="B95" s="1"/>
      <c r="F95" s="1"/>
    </row>
    <row r="96" customHeight="1" spans="2:6">
      <c r="B96" s="1"/>
      <c r="F96" s="1"/>
    </row>
    <row r="97" customHeight="1" spans="2:6">
      <c r="B97" s="1"/>
      <c r="F97" s="1"/>
    </row>
    <row r="98" customHeight="1" spans="2:6">
      <c r="B98" s="1"/>
      <c r="F98" s="1"/>
    </row>
    <row r="99" customHeight="1" spans="2:6">
      <c r="B99" s="1"/>
      <c r="F99" s="1"/>
    </row>
    <row r="100" customHeight="1" spans="2:6">
      <c r="B100" s="1"/>
      <c r="F100" s="1"/>
    </row>
    <row r="101" customHeight="1" spans="2:6">
      <c r="B101" s="1"/>
      <c r="F101" s="1"/>
    </row>
    <row r="102" customHeight="1" spans="2:6">
      <c r="B102" s="1"/>
      <c r="F102" s="1"/>
    </row>
    <row r="103" customHeight="1" spans="2:6">
      <c r="B103" s="1"/>
      <c r="F103" s="1"/>
    </row>
    <row r="104" customHeight="1" spans="2:6">
      <c r="B104" s="1"/>
      <c r="F104" s="1"/>
    </row>
    <row r="105" customHeight="1" spans="2:6">
      <c r="B105" s="1"/>
      <c r="F105" s="1"/>
    </row>
    <row r="106" customHeight="1" spans="2:6">
      <c r="B106" s="1"/>
      <c r="F106" s="1"/>
    </row>
    <row r="107" customHeight="1" spans="2:6">
      <c r="B107" s="1"/>
      <c r="F107" s="1"/>
    </row>
    <row r="108" customHeight="1" spans="2:6">
      <c r="B108" s="1"/>
      <c r="F108" s="1"/>
    </row>
    <row r="109" customHeight="1" spans="2:6">
      <c r="B109" s="1"/>
      <c r="F109" s="1"/>
    </row>
    <row r="110" customHeight="1" spans="2:6">
      <c r="B110" s="1"/>
      <c r="F110" s="1"/>
    </row>
    <row r="111" customHeight="1" spans="2:6">
      <c r="B111" s="1"/>
      <c r="F111" s="1"/>
    </row>
    <row r="112" customHeight="1" spans="2:6">
      <c r="B112" s="1"/>
      <c r="F112" s="1"/>
    </row>
    <row r="113" customHeight="1" spans="2:6">
      <c r="B113" s="1"/>
      <c r="F113" s="1"/>
    </row>
  </sheetData>
  <mergeCells count="28">
    <mergeCell ref="A1:K1"/>
    <mergeCell ref="A2:K2"/>
    <mergeCell ref="D3:K3"/>
    <mergeCell ref="D6:K6"/>
    <mergeCell ref="C7:D7"/>
    <mergeCell ref="F7:K7"/>
    <mergeCell ref="B8:K8"/>
    <mergeCell ref="B9:K9"/>
    <mergeCell ref="B18:K18"/>
    <mergeCell ref="B19:K19"/>
    <mergeCell ref="A20:K20"/>
    <mergeCell ref="A4:A5"/>
    <mergeCell ref="A10:A17"/>
    <mergeCell ref="A21:A22"/>
    <mergeCell ref="B4:B5"/>
    <mergeCell ref="B21:B22"/>
    <mergeCell ref="C4:C5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B10:K17"/>
    <mergeCell ref="D4:K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5"/>
  <sheetViews>
    <sheetView topLeftCell="A20" workbookViewId="0">
      <selection activeCell="K33" sqref="K33"/>
    </sheetView>
  </sheetViews>
  <sheetFormatPr defaultColWidth="9" defaultRowHeight="15" customHeight="1"/>
  <cols>
    <col min="1" max="1" width="6.16153846153846" style="1" customWidth="1"/>
    <col min="2" max="2" width="6.5" style="57" customWidth="1"/>
    <col min="3" max="4" width="10" style="1" customWidth="1"/>
    <col min="5" max="5" width="8.66923076923077" style="1" customWidth="1"/>
    <col min="7" max="7" width="7.33076923076923" style="1" customWidth="1"/>
    <col min="8" max="8" width="8.83076923076923" style="1" hidden="1" customWidth="1"/>
    <col min="9" max="9" width="9.83076923076923" style="40" customWidth="1"/>
    <col min="10" max="10" width="10.8307692307692" style="1" hidden="1" customWidth="1"/>
    <col min="11" max="11" width="8.5" style="1" customWidth="1"/>
    <col min="12" max="12" width="12.6615384615385" style="2"/>
    <col min="13" max="13" width="10" style="1" customWidth="1"/>
  </cols>
  <sheetData>
    <row r="1" s="1" customFormat="1" customHeight="1" spans="1:17">
      <c r="A1" s="3" t="s">
        <v>45</v>
      </c>
      <c r="B1" s="3"/>
      <c r="C1" s="3"/>
      <c r="D1" s="3"/>
      <c r="E1" s="3"/>
      <c r="F1" s="3"/>
      <c r="G1" s="3"/>
      <c r="H1" s="3"/>
      <c r="I1" s="46"/>
      <c r="J1" s="3"/>
      <c r="K1" s="3"/>
      <c r="Q1" s="1">
        <v>9</v>
      </c>
    </row>
    <row r="2" s="1" customFormat="1" customHeight="1" spans="1:11">
      <c r="A2" s="3" t="s">
        <v>1</v>
      </c>
      <c r="B2" s="3"/>
      <c r="C2" s="3"/>
      <c r="D2" s="3"/>
      <c r="E2" s="3"/>
      <c r="F2" s="3"/>
      <c r="G2" s="3"/>
      <c r="H2" s="3"/>
      <c r="I2" s="46"/>
      <c r="J2" s="3"/>
      <c r="K2" s="3"/>
    </row>
    <row r="3" s="1" customFormat="1" ht="24" customHeight="1" spans="1:11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5"/>
      <c r="I3" s="47"/>
      <c r="J3" s="5"/>
      <c r="K3" s="5"/>
    </row>
    <row r="4" s="1" customFormat="1" ht="14" customHeight="1" spans="1:11">
      <c r="A4" s="4" t="s">
        <v>5</v>
      </c>
      <c r="B4" s="5" t="s">
        <v>6</v>
      </c>
      <c r="C4" s="4"/>
      <c r="D4" s="5" t="s">
        <v>7</v>
      </c>
      <c r="E4" s="5"/>
      <c r="F4" s="5"/>
      <c r="G4" s="5"/>
      <c r="H4" s="5"/>
      <c r="I4" s="47"/>
      <c r="J4" s="5"/>
      <c r="K4" s="5"/>
    </row>
    <row r="5" s="1" customFormat="1" ht="14" customHeight="1" spans="1:11">
      <c r="A5" s="4"/>
      <c r="B5" s="5"/>
      <c r="C5" s="4"/>
      <c r="D5" s="5"/>
      <c r="E5" s="5"/>
      <c r="F5" s="5"/>
      <c r="G5" s="5"/>
      <c r="H5" s="5"/>
      <c r="I5" s="47"/>
      <c r="J5" s="5"/>
      <c r="K5" s="5"/>
    </row>
    <row r="6" s="1" customFormat="1" ht="36" customHeight="1" spans="1:11">
      <c r="A6" s="4" t="s">
        <v>8</v>
      </c>
      <c r="B6" s="4"/>
      <c r="C6" s="4"/>
      <c r="D6" s="6"/>
      <c r="E6" s="6"/>
      <c r="F6" s="6"/>
      <c r="G6" s="6"/>
      <c r="H6" s="6"/>
      <c r="I6" s="48"/>
      <c r="J6" s="6"/>
      <c r="K6" s="6"/>
    </row>
    <row r="7" s="1" customFormat="1" ht="14" customHeight="1" spans="1:11">
      <c r="A7" s="4" t="s">
        <v>9</v>
      </c>
      <c r="B7" s="4" t="s">
        <v>10</v>
      </c>
      <c r="C7" s="7">
        <v>0.3501</v>
      </c>
      <c r="D7" s="4"/>
      <c r="E7" s="8" t="s">
        <v>11</v>
      </c>
      <c r="F7" s="5" t="s">
        <v>12</v>
      </c>
      <c r="G7" s="5"/>
      <c r="H7" s="5"/>
      <c r="I7" s="47"/>
      <c r="J7" s="5"/>
      <c r="K7" s="5"/>
    </row>
    <row r="8" s="1" customFormat="1" ht="60" customHeight="1" spans="1:11">
      <c r="A8" s="4" t="s">
        <v>13</v>
      </c>
      <c r="B8" s="5" t="s">
        <v>14</v>
      </c>
      <c r="C8" s="5"/>
      <c r="D8" s="5"/>
      <c r="E8" s="5"/>
      <c r="F8" s="5"/>
      <c r="G8" s="5"/>
      <c r="H8" s="5"/>
      <c r="I8" s="47"/>
      <c r="J8" s="5"/>
      <c r="K8" s="5"/>
    </row>
    <row r="9" s="1" customFormat="1" ht="60" customHeight="1" spans="1:11">
      <c r="A9" s="4" t="s">
        <v>15</v>
      </c>
      <c r="B9" s="5" t="s">
        <v>16</v>
      </c>
      <c r="C9" s="5"/>
      <c r="D9" s="5"/>
      <c r="E9" s="5"/>
      <c r="F9" s="5"/>
      <c r="G9" s="5"/>
      <c r="H9" s="5"/>
      <c r="I9" s="47"/>
      <c r="J9" s="5"/>
      <c r="K9" s="5"/>
    </row>
    <row r="10" s="1" customFormat="1" ht="14" customHeight="1" spans="1:11">
      <c r="A10" s="4" t="s">
        <v>17</v>
      </c>
      <c r="B10" s="9" t="s">
        <v>18</v>
      </c>
      <c r="C10" s="9"/>
      <c r="D10" s="9"/>
      <c r="E10" s="9"/>
      <c r="F10" s="9"/>
      <c r="G10" s="9"/>
      <c r="H10" s="9"/>
      <c r="I10" s="49"/>
      <c r="J10" s="9"/>
      <c r="K10" s="9"/>
    </row>
    <row r="11" s="1" customFormat="1" ht="14" customHeight="1" spans="1:11">
      <c r="A11" s="4"/>
      <c r="B11" s="9"/>
      <c r="C11" s="9"/>
      <c r="D11" s="9"/>
      <c r="E11" s="9"/>
      <c r="F11" s="9"/>
      <c r="G11" s="9"/>
      <c r="H11" s="9"/>
      <c r="I11" s="49"/>
      <c r="J11" s="9"/>
      <c r="K11" s="9"/>
    </row>
    <row r="12" s="1" customFormat="1" ht="14" customHeight="1" spans="1:11">
      <c r="A12" s="4"/>
      <c r="B12" s="9"/>
      <c r="C12" s="9"/>
      <c r="D12" s="9"/>
      <c r="E12" s="9"/>
      <c r="F12" s="9"/>
      <c r="G12" s="9"/>
      <c r="H12" s="9"/>
      <c r="I12" s="49"/>
      <c r="J12" s="9"/>
      <c r="K12" s="9"/>
    </row>
    <row r="13" s="1" customFormat="1" ht="14" customHeight="1" spans="1:11">
      <c r="A13" s="4"/>
      <c r="B13" s="9"/>
      <c r="C13" s="9"/>
      <c r="D13" s="9"/>
      <c r="E13" s="9"/>
      <c r="F13" s="9"/>
      <c r="G13" s="9"/>
      <c r="H13" s="9"/>
      <c r="I13" s="49"/>
      <c r="J13" s="9"/>
      <c r="K13" s="9"/>
    </row>
    <row r="14" s="1" customFormat="1" ht="14" customHeight="1" spans="1:11">
      <c r="A14" s="4"/>
      <c r="B14" s="9"/>
      <c r="C14" s="9"/>
      <c r="D14" s="9"/>
      <c r="E14" s="9"/>
      <c r="F14" s="9"/>
      <c r="G14" s="9"/>
      <c r="H14" s="9"/>
      <c r="I14" s="49"/>
      <c r="J14" s="9"/>
      <c r="K14" s="9"/>
    </row>
    <row r="15" s="1" customFormat="1" ht="14" customHeight="1" spans="1:11">
      <c r="A15" s="4"/>
      <c r="B15" s="9"/>
      <c r="C15" s="9"/>
      <c r="D15" s="9"/>
      <c r="E15" s="9"/>
      <c r="F15" s="9"/>
      <c r="G15" s="9"/>
      <c r="H15" s="9"/>
      <c r="I15" s="49"/>
      <c r="J15" s="9"/>
      <c r="K15" s="9"/>
    </row>
    <row r="16" s="1" customFormat="1" ht="14" customHeight="1" spans="1:11">
      <c r="A16" s="4"/>
      <c r="B16" s="9"/>
      <c r="C16" s="9"/>
      <c r="D16" s="9"/>
      <c r="E16" s="9"/>
      <c r="F16" s="9"/>
      <c r="G16" s="9"/>
      <c r="H16" s="9"/>
      <c r="I16" s="49"/>
      <c r="J16" s="9"/>
      <c r="K16" s="9"/>
    </row>
    <row r="17" s="1" customFormat="1" ht="34.5" customHeight="1" spans="1:11">
      <c r="A17" s="4"/>
      <c r="B17" s="9"/>
      <c r="C17" s="9"/>
      <c r="D17" s="9"/>
      <c r="E17" s="9"/>
      <c r="F17" s="9"/>
      <c r="G17" s="9"/>
      <c r="H17" s="9"/>
      <c r="I17" s="49"/>
      <c r="J17" s="9"/>
      <c r="K17" s="9"/>
    </row>
    <row r="18" s="1" customFormat="1" ht="36" customHeight="1" spans="1:11">
      <c r="A18" s="4" t="s">
        <v>19</v>
      </c>
      <c r="B18" s="5" t="s">
        <v>20</v>
      </c>
      <c r="C18" s="5"/>
      <c r="D18" s="5"/>
      <c r="E18" s="5"/>
      <c r="F18" s="5"/>
      <c r="G18" s="5"/>
      <c r="H18" s="5"/>
      <c r="I18" s="47"/>
      <c r="J18" s="5"/>
      <c r="K18" s="5"/>
    </row>
    <row r="19" s="1" customFormat="1" ht="36" customHeight="1" spans="1:11">
      <c r="A19" s="4" t="s">
        <v>21</v>
      </c>
      <c r="B19" s="5"/>
      <c r="C19" s="5"/>
      <c r="D19" s="5"/>
      <c r="E19" s="5"/>
      <c r="F19" s="5"/>
      <c r="G19" s="5"/>
      <c r="H19" s="5"/>
      <c r="I19" s="47"/>
      <c r="J19" s="5"/>
      <c r="K19" s="5"/>
    </row>
    <row r="20" ht="38" customHeight="1" spans="1:15">
      <c r="A20" s="10" t="s">
        <v>48</v>
      </c>
      <c r="B20" s="3"/>
      <c r="C20" s="3"/>
      <c r="D20" s="3"/>
      <c r="E20" s="3"/>
      <c r="F20" s="3"/>
      <c r="G20" s="3"/>
      <c r="H20" s="3"/>
      <c r="I20" s="46"/>
      <c r="J20" s="3"/>
      <c r="K20" s="3"/>
      <c r="L20" s="28"/>
      <c r="N20" s="1"/>
      <c r="O20" s="1"/>
    </row>
    <row r="21" customHeight="1" spans="1:15">
      <c r="A21" s="5" t="s">
        <v>23</v>
      </c>
      <c r="B21" s="5" t="s">
        <v>24</v>
      </c>
      <c r="C21" s="11" t="s">
        <v>25</v>
      </c>
      <c r="D21" s="12" t="s">
        <v>26</v>
      </c>
      <c r="E21" s="13" t="s">
        <v>27</v>
      </c>
      <c r="F21" s="3" t="s">
        <v>28</v>
      </c>
      <c r="G21" s="14" t="s">
        <v>29</v>
      </c>
      <c r="H21" s="58"/>
      <c r="I21" s="5" t="s">
        <v>30</v>
      </c>
      <c r="J21" s="60"/>
      <c r="K21" s="5" t="s">
        <v>31</v>
      </c>
      <c r="L21" s="28"/>
      <c r="N21" s="1"/>
      <c r="O21" s="1"/>
    </row>
    <row r="22" ht="9" customHeight="1" spans="1:15">
      <c r="A22" s="5"/>
      <c r="B22" s="5"/>
      <c r="C22" s="11"/>
      <c r="D22" s="12"/>
      <c r="E22" s="13"/>
      <c r="F22" s="3"/>
      <c r="G22" s="14"/>
      <c r="H22" s="59"/>
      <c r="I22" s="5"/>
      <c r="J22" s="61"/>
      <c r="K22" s="5"/>
      <c r="L22" s="28"/>
      <c r="N22" s="1"/>
      <c r="O22" s="1"/>
    </row>
    <row r="23" s="57" customFormat="1" ht="21" customHeight="1" spans="1:15">
      <c r="A23" s="15">
        <v>9</v>
      </c>
      <c r="B23" s="15">
        <v>901</v>
      </c>
      <c r="C23" s="15">
        <v>127.31</v>
      </c>
      <c r="D23" s="22">
        <f t="shared" ref="D23:D35" si="0">C23*0.22</f>
        <v>28.0082</v>
      </c>
      <c r="E23" s="18">
        <f t="shared" ref="E23:E35" si="1">C23-D23</f>
        <v>99.3018</v>
      </c>
      <c r="F23" s="15" t="s">
        <v>32</v>
      </c>
      <c r="G23" s="21">
        <v>5700</v>
      </c>
      <c r="H23" s="21">
        <f t="shared" ref="H23:H36" si="2">G23*C23</f>
        <v>725667</v>
      </c>
      <c r="I23" s="25">
        <v>713000</v>
      </c>
      <c r="J23" s="25">
        <f t="shared" ref="J23:J36" si="3">H23*0.9</f>
        <v>653100.3</v>
      </c>
      <c r="K23" s="15">
        <v>2023166</v>
      </c>
      <c r="L23" s="28"/>
      <c r="M23" s="1"/>
      <c r="N23" s="1"/>
      <c r="O23" s="1"/>
    </row>
    <row r="24" s="57" customFormat="1" ht="21" customHeight="1" spans="1:15">
      <c r="A24" s="15">
        <v>9</v>
      </c>
      <c r="B24" s="15">
        <v>1704</v>
      </c>
      <c r="C24" s="15">
        <v>127.31</v>
      </c>
      <c r="D24" s="22">
        <f t="shared" si="0"/>
        <v>28.0082</v>
      </c>
      <c r="E24" s="18">
        <f t="shared" si="1"/>
        <v>99.3018</v>
      </c>
      <c r="F24" s="15" t="s">
        <v>32</v>
      </c>
      <c r="G24" s="21">
        <v>5500</v>
      </c>
      <c r="H24" s="21">
        <f t="shared" si="2"/>
        <v>700205</v>
      </c>
      <c r="I24" s="15">
        <v>695000</v>
      </c>
      <c r="J24" s="25">
        <f t="shared" si="3"/>
        <v>630184.5</v>
      </c>
      <c r="K24" s="15">
        <v>2023166</v>
      </c>
      <c r="L24" s="28"/>
      <c r="M24" s="1"/>
      <c r="N24" s="1"/>
      <c r="O24" s="1"/>
    </row>
    <row r="25" s="57" customFormat="1" ht="21" customHeight="1" spans="1:15">
      <c r="A25" s="15">
        <v>9</v>
      </c>
      <c r="B25" s="15">
        <v>1801</v>
      </c>
      <c r="C25" s="15">
        <v>127.31</v>
      </c>
      <c r="D25" s="22">
        <f t="shared" si="0"/>
        <v>28.0082</v>
      </c>
      <c r="E25" s="18">
        <f t="shared" si="1"/>
        <v>99.3018</v>
      </c>
      <c r="F25" s="15" t="s">
        <v>32</v>
      </c>
      <c r="G25" s="21">
        <v>5400</v>
      </c>
      <c r="H25" s="21">
        <f t="shared" si="2"/>
        <v>687474</v>
      </c>
      <c r="I25" s="15">
        <v>660000</v>
      </c>
      <c r="J25" s="25">
        <f t="shared" si="3"/>
        <v>618726.6</v>
      </c>
      <c r="K25" s="15">
        <v>2023166</v>
      </c>
      <c r="L25" s="28"/>
      <c r="M25" s="1"/>
      <c r="N25" s="1"/>
      <c r="O25" s="1"/>
    </row>
    <row r="26" s="57" customFormat="1" ht="21" customHeight="1" spans="1:15">
      <c r="A26" s="15">
        <v>9</v>
      </c>
      <c r="B26" s="15">
        <v>1003</v>
      </c>
      <c r="C26" s="15">
        <v>126.76</v>
      </c>
      <c r="D26" s="22">
        <f t="shared" si="0"/>
        <v>27.8872</v>
      </c>
      <c r="E26" s="18">
        <f t="shared" si="1"/>
        <v>98.8728</v>
      </c>
      <c r="F26" s="15" t="s">
        <v>32</v>
      </c>
      <c r="G26" s="21">
        <v>5400</v>
      </c>
      <c r="H26" s="21">
        <f t="shared" si="2"/>
        <v>684504</v>
      </c>
      <c r="I26" s="15">
        <v>660000</v>
      </c>
      <c r="J26" s="25">
        <f t="shared" si="3"/>
        <v>616053.6</v>
      </c>
      <c r="K26" s="15">
        <v>2023166</v>
      </c>
      <c r="L26" s="28"/>
      <c r="M26" s="1"/>
      <c r="N26" s="1"/>
      <c r="O26" s="1"/>
    </row>
    <row r="27" s="57" customFormat="1" ht="21" customHeight="1" spans="1:15">
      <c r="A27" s="15">
        <v>9</v>
      </c>
      <c r="B27" s="15">
        <v>1802</v>
      </c>
      <c r="C27" s="15">
        <v>126.76</v>
      </c>
      <c r="D27" s="22">
        <f t="shared" si="0"/>
        <v>27.8872</v>
      </c>
      <c r="E27" s="18">
        <f t="shared" si="1"/>
        <v>98.8728</v>
      </c>
      <c r="F27" s="15" t="s">
        <v>32</v>
      </c>
      <c r="G27" s="21">
        <v>5400</v>
      </c>
      <c r="H27" s="21">
        <f t="shared" si="2"/>
        <v>684504</v>
      </c>
      <c r="I27" s="15">
        <v>633673</v>
      </c>
      <c r="J27" s="25">
        <f t="shared" si="3"/>
        <v>616053.6</v>
      </c>
      <c r="K27" s="15">
        <v>2023166</v>
      </c>
      <c r="L27" s="28"/>
      <c r="M27" s="1"/>
      <c r="N27" s="1"/>
      <c r="O27" s="1"/>
    </row>
    <row r="28" s="57" customFormat="1" ht="21" customHeight="1" spans="1:15">
      <c r="A28" s="15">
        <v>11</v>
      </c>
      <c r="B28" s="15">
        <v>804</v>
      </c>
      <c r="C28" s="15">
        <v>119.96</v>
      </c>
      <c r="D28" s="22">
        <f t="shared" si="0"/>
        <v>26.3912</v>
      </c>
      <c r="E28" s="18">
        <f t="shared" si="1"/>
        <v>93.5688</v>
      </c>
      <c r="F28" s="15" t="s">
        <v>32</v>
      </c>
      <c r="G28" s="21">
        <v>5800</v>
      </c>
      <c r="H28" s="21">
        <f t="shared" si="2"/>
        <v>695768</v>
      </c>
      <c r="I28" s="15">
        <v>693000</v>
      </c>
      <c r="J28" s="25">
        <f t="shared" si="3"/>
        <v>626191.2</v>
      </c>
      <c r="K28" s="15">
        <v>2023119</v>
      </c>
      <c r="L28" s="28"/>
      <c r="M28" s="1" t="s">
        <v>49</v>
      </c>
      <c r="N28" s="1"/>
      <c r="O28" s="1"/>
    </row>
    <row r="29" s="57" customFormat="1" ht="21" customHeight="1" spans="1:15">
      <c r="A29" s="15">
        <v>12</v>
      </c>
      <c r="B29" s="15">
        <v>904</v>
      </c>
      <c r="C29" s="15">
        <v>127.77</v>
      </c>
      <c r="D29" s="22">
        <f t="shared" si="0"/>
        <v>28.1094</v>
      </c>
      <c r="E29" s="18">
        <f t="shared" si="1"/>
        <v>99.6606</v>
      </c>
      <c r="F29" s="15" t="s">
        <v>32</v>
      </c>
      <c r="G29" s="21">
        <v>5300</v>
      </c>
      <c r="H29" s="21">
        <f t="shared" si="2"/>
        <v>677181</v>
      </c>
      <c r="I29" s="15">
        <v>610000</v>
      </c>
      <c r="J29" s="25">
        <f t="shared" si="3"/>
        <v>609462.9</v>
      </c>
      <c r="K29" s="15">
        <v>2023046</v>
      </c>
      <c r="L29" s="28"/>
      <c r="M29" s="1"/>
      <c r="N29" s="1"/>
      <c r="O29" s="1"/>
    </row>
    <row r="30" s="57" customFormat="1" ht="21" customHeight="1" spans="1:15">
      <c r="A30" s="15">
        <v>12</v>
      </c>
      <c r="B30" s="15">
        <v>2201</v>
      </c>
      <c r="C30" s="15">
        <v>117.06</v>
      </c>
      <c r="D30" s="22">
        <f t="shared" si="0"/>
        <v>25.7532</v>
      </c>
      <c r="E30" s="18">
        <f t="shared" si="1"/>
        <v>91.3068</v>
      </c>
      <c r="F30" s="15" t="s">
        <v>32</v>
      </c>
      <c r="G30" s="21">
        <v>5300</v>
      </c>
      <c r="H30" s="21">
        <f t="shared" si="2"/>
        <v>620418</v>
      </c>
      <c r="I30" s="15">
        <v>600000</v>
      </c>
      <c r="J30" s="25">
        <f t="shared" si="3"/>
        <v>558376.2</v>
      </c>
      <c r="K30" s="15">
        <v>2023046</v>
      </c>
      <c r="L30" s="28"/>
      <c r="M30" s="1"/>
      <c r="N30" s="1"/>
      <c r="O30" s="1"/>
    </row>
    <row r="31" s="57" customFormat="1" ht="21" customHeight="1" spans="1:15">
      <c r="A31" s="15">
        <v>12</v>
      </c>
      <c r="B31" s="15">
        <v>1704</v>
      </c>
      <c r="C31" s="15">
        <v>127.77</v>
      </c>
      <c r="D31" s="22">
        <f t="shared" si="0"/>
        <v>28.1094</v>
      </c>
      <c r="E31" s="18">
        <f t="shared" si="1"/>
        <v>99.6606</v>
      </c>
      <c r="F31" s="15" t="s">
        <v>32</v>
      </c>
      <c r="G31" s="21">
        <v>5300</v>
      </c>
      <c r="H31" s="21">
        <f t="shared" si="2"/>
        <v>677181</v>
      </c>
      <c r="I31" s="15">
        <v>620000</v>
      </c>
      <c r="J31" s="25">
        <f t="shared" si="3"/>
        <v>609462.9</v>
      </c>
      <c r="K31" s="15">
        <v>2023046</v>
      </c>
      <c r="L31" s="28"/>
      <c r="M31" s="1"/>
      <c r="N31" s="1"/>
      <c r="O31" s="1"/>
    </row>
    <row r="32" s="57" customFormat="1" ht="21" customHeight="1" spans="1:15">
      <c r="A32" s="15">
        <v>13</v>
      </c>
      <c r="B32" s="15">
        <v>1002</v>
      </c>
      <c r="C32" s="15">
        <v>126.76</v>
      </c>
      <c r="D32" s="22">
        <f t="shared" si="0"/>
        <v>27.8872</v>
      </c>
      <c r="E32" s="18">
        <f t="shared" si="1"/>
        <v>98.8728</v>
      </c>
      <c r="F32" s="15" t="s">
        <v>32</v>
      </c>
      <c r="G32" s="21">
        <v>5300</v>
      </c>
      <c r="H32" s="21">
        <f t="shared" si="2"/>
        <v>671828</v>
      </c>
      <c r="I32" s="15">
        <v>621800</v>
      </c>
      <c r="J32" s="25">
        <f t="shared" si="3"/>
        <v>604645.2</v>
      </c>
      <c r="K32" s="15">
        <v>2023046</v>
      </c>
      <c r="L32" s="28"/>
      <c r="M32" s="1"/>
      <c r="N32" s="1"/>
      <c r="O32" s="1"/>
    </row>
    <row r="33" s="1" customFormat="1" ht="22" customHeight="1" spans="1:14">
      <c r="A33" s="15">
        <v>16</v>
      </c>
      <c r="B33" s="15">
        <v>604</v>
      </c>
      <c r="C33" s="15">
        <v>120.32</v>
      </c>
      <c r="D33" s="22">
        <f t="shared" si="0"/>
        <v>26.4704</v>
      </c>
      <c r="E33" s="18">
        <f t="shared" si="1"/>
        <v>93.8496</v>
      </c>
      <c r="F33" s="15" t="s">
        <v>32</v>
      </c>
      <c r="G33" s="21">
        <v>5700</v>
      </c>
      <c r="H33" s="21">
        <f t="shared" si="2"/>
        <v>685824</v>
      </c>
      <c r="I33" s="15">
        <v>680000</v>
      </c>
      <c r="J33" s="25">
        <f t="shared" si="3"/>
        <v>617241.6</v>
      </c>
      <c r="K33" s="15">
        <v>2023119</v>
      </c>
      <c r="L33" s="29"/>
      <c r="M33" s="26"/>
      <c r="N33" s="26"/>
    </row>
    <row r="34" s="1" customFormat="1" ht="22" customHeight="1" spans="1:14">
      <c r="A34" s="15">
        <v>30</v>
      </c>
      <c r="B34" s="15">
        <v>104</v>
      </c>
      <c r="C34" s="15">
        <v>120.19</v>
      </c>
      <c r="D34" s="22">
        <f t="shared" si="0"/>
        <v>26.4418</v>
      </c>
      <c r="E34" s="18">
        <f t="shared" si="1"/>
        <v>93.7482</v>
      </c>
      <c r="F34" s="15" t="s">
        <v>32</v>
      </c>
      <c r="G34" s="21">
        <v>6000</v>
      </c>
      <c r="H34" s="21">
        <f t="shared" si="2"/>
        <v>721140</v>
      </c>
      <c r="I34" s="15">
        <v>709121</v>
      </c>
      <c r="J34" s="25">
        <f t="shared" si="3"/>
        <v>649026</v>
      </c>
      <c r="K34" s="15">
        <v>2024423</v>
      </c>
      <c r="L34" s="29"/>
      <c r="M34" s="26"/>
      <c r="N34" s="26"/>
    </row>
    <row r="35" s="1" customFormat="1" ht="22" customHeight="1" spans="1:14">
      <c r="A35" s="15">
        <v>30</v>
      </c>
      <c r="B35" s="15">
        <v>903</v>
      </c>
      <c r="C35" s="15">
        <v>108.69</v>
      </c>
      <c r="D35" s="22">
        <f t="shared" si="0"/>
        <v>23.9118</v>
      </c>
      <c r="E35" s="18">
        <f t="shared" si="1"/>
        <v>84.7782</v>
      </c>
      <c r="F35" s="15" t="s">
        <v>33</v>
      </c>
      <c r="G35" s="21">
        <v>5300</v>
      </c>
      <c r="H35" s="21">
        <f t="shared" si="2"/>
        <v>576057</v>
      </c>
      <c r="I35" s="15">
        <v>520000</v>
      </c>
      <c r="J35" s="25">
        <f t="shared" si="3"/>
        <v>518451.3</v>
      </c>
      <c r="K35" s="15">
        <v>2024423</v>
      </c>
      <c r="L35" s="29"/>
      <c r="M35" s="26"/>
      <c r="N35" s="26"/>
    </row>
    <row r="36" ht="25" customHeight="1" spans="1:12">
      <c r="A36" s="15" t="s">
        <v>47</v>
      </c>
      <c r="B36" s="15"/>
      <c r="C36" s="15">
        <f>SUM(C23:C35)</f>
        <v>1603.97</v>
      </c>
      <c r="D36" s="22"/>
      <c r="E36" s="18"/>
      <c r="F36" s="15"/>
      <c r="G36" s="21">
        <v>5300</v>
      </c>
      <c r="H36" s="21">
        <f t="shared" si="2"/>
        <v>8501041</v>
      </c>
      <c r="I36" s="15">
        <f>SUM(I23:I35)</f>
        <v>8415594</v>
      </c>
      <c r="J36" s="25">
        <f t="shared" si="3"/>
        <v>7650936.9</v>
      </c>
      <c r="K36" s="36"/>
      <c r="L36" s="28"/>
    </row>
    <row r="37" customHeight="1" spans="9:12">
      <c r="I37" s="1"/>
      <c r="L37" s="28"/>
    </row>
    <row r="38" customHeight="1" spans="9:12">
      <c r="I38" s="1"/>
      <c r="J38" s="29"/>
      <c r="K38" s="33"/>
      <c r="L38" s="28"/>
    </row>
    <row r="39" customHeight="1" spans="1:12">
      <c r="A39" s="26"/>
      <c r="B39" s="26"/>
      <c r="C39" s="27"/>
      <c r="D39" s="28"/>
      <c r="E39" s="28"/>
      <c r="F39" s="29"/>
      <c r="G39" s="30"/>
      <c r="H39" s="30"/>
      <c r="I39" s="29"/>
      <c r="J39" s="29"/>
      <c r="K39" s="33"/>
      <c r="L39" s="28"/>
    </row>
    <row r="40" customHeight="1" spans="1:12">
      <c r="A40" s="26"/>
      <c r="B40" s="26"/>
      <c r="C40" s="27"/>
      <c r="D40" s="28"/>
      <c r="E40" s="28"/>
      <c r="F40" s="29"/>
      <c r="G40" s="30"/>
      <c r="H40" s="30"/>
      <c r="I40" s="29"/>
      <c r="J40" s="29"/>
      <c r="K40" s="33"/>
      <c r="L40" s="28"/>
    </row>
    <row r="41" customHeight="1" spans="1:12">
      <c r="A41" s="26"/>
      <c r="B41" s="26"/>
      <c r="C41" s="27"/>
      <c r="D41" s="28"/>
      <c r="E41" s="28"/>
      <c r="F41" s="29"/>
      <c r="G41" s="30"/>
      <c r="H41" s="30"/>
      <c r="I41" s="29"/>
      <c r="J41" s="29"/>
      <c r="K41" s="33"/>
      <c r="L41" s="28"/>
    </row>
    <row r="42" customHeight="1" spans="1:12">
      <c r="A42" s="26"/>
      <c r="B42" s="26"/>
      <c r="C42" s="27"/>
      <c r="D42" s="28"/>
      <c r="E42" s="28"/>
      <c r="F42" s="29"/>
      <c r="G42" s="30"/>
      <c r="H42" s="30"/>
      <c r="I42" s="29"/>
      <c r="J42" s="29"/>
      <c r="K42" s="33"/>
      <c r="L42" s="28"/>
    </row>
    <row r="43" customHeight="1" spans="1:12">
      <c r="A43" s="26"/>
      <c r="B43" s="26"/>
      <c r="C43" s="27"/>
      <c r="D43" s="28"/>
      <c r="E43" s="28"/>
      <c r="F43" s="29"/>
      <c r="G43" s="30"/>
      <c r="H43" s="30"/>
      <c r="I43" s="29"/>
      <c r="J43" s="29"/>
      <c r="K43" s="33"/>
      <c r="L43" s="28"/>
    </row>
    <row r="44" customHeight="1" spans="1:12">
      <c r="A44" s="26"/>
      <c r="B44" s="26"/>
      <c r="C44" s="27"/>
      <c r="D44" s="28"/>
      <c r="E44" s="28"/>
      <c r="F44" s="29"/>
      <c r="G44" s="30"/>
      <c r="H44" s="30"/>
      <c r="I44" s="29"/>
      <c r="J44" s="29"/>
      <c r="K44" s="33"/>
      <c r="L44" s="28"/>
    </row>
    <row r="45" customHeight="1" spans="1:12">
      <c r="A45" s="26"/>
      <c r="B45" s="26"/>
      <c r="C45" s="27"/>
      <c r="D45" s="28"/>
      <c r="E45" s="28"/>
      <c r="F45" s="29"/>
      <c r="G45" s="30"/>
      <c r="H45" s="30"/>
      <c r="I45" s="29"/>
      <c r="J45" s="29"/>
      <c r="K45" s="33"/>
      <c r="L45" s="28"/>
    </row>
    <row r="46" customHeight="1" spans="1:12">
      <c r="A46" s="26"/>
      <c r="B46" s="26"/>
      <c r="C46" s="27"/>
      <c r="D46" s="28"/>
      <c r="E46" s="28"/>
      <c r="F46" s="29"/>
      <c r="G46" s="30"/>
      <c r="H46" s="30"/>
      <c r="I46" s="29"/>
      <c r="J46" s="29"/>
      <c r="K46" s="33"/>
      <c r="L46" s="28"/>
    </row>
    <row r="47" customHeight="1" spans="1:12">
      <c r="A47" s="26"/>
      <c r="B47" s="26"/>
      <c r="C47" s="27"/>
      <c r="D47" s="28"/>
      <c r="E47" s="28"/>
      <c r="F47" s="29"/>
      <c r="G47" s="30"/>
      <c r="H47" s="30"/>
      <c r="I47" s="29"/>
      <c r="J47" s="29"/>
      <c r="K47" s="33"/>
      <c r="L47" s="28"/>
    </row>
    <row r="48" customHeight="1" spans="1:12">
      <c r="A48" s="26"/>
      <c r="B48" s="26"/>
      <c r="C48" s="27"/>
      <c r="D48" s="28"/>
      <c r="E48" s="28"/>
      <c r="F48" s="29"/>
      <c r="G48" s="30"/>
      <c r="H48" s="30"/>
      <c r="I48" s="29"/>
      <c r="J48" s="29"/>
      <c r="K48" s="33"/>
      <c r="L48" s="28"/>
    </row>
    <row r="49" customHeight="1" spans="1:12">
      <c r="A49" s="26"/>
      <c r="B49" s="26"/>
      <c r="C49" s="27"/>
      <c r="D49" s="28"/>
      <c r="E49" s="28"/>
      <c r="F49" s="29"/>
      <c r="G49" s="30"/>
      <c r="H49" s="30"/>
      <c r="I49" s="29"/>
      <c r="J49" s="29"/>
      <c r="K49" s="33"/>
      <c r="L49" s="28"/>
    </row>
    <row r="50" customHeight="1" spans="1:12">
      <c r="A50" s="26"/>
      <c r="B50" s="26"/>
      <c r="C50" s="27"/>
      <c r="D50" s="28"/>
      <c r="E50" s="28"/>
      <c r="F50" s="29"/>
      <c r="G50" s="30"/>
      <c r="H50" s="30"/>
      <c r="I50" s="29"/>
      <c r="J50" s="29"/>
      <c r="K50" s="33"/>
      <c r="L50" s="28"/>
    </row>
    <row r="51" customHeight="1" spans="1:12">
      <c r="A51" s="26"/>
      <c r="B51" s="26"/>
      <c r="C51" s="27"/>
      <c r="D51" s="28"/>
      <c r="E51" s="28"/>
      <c r="F51" s="29"/>
      <c r="G51" s="30"/>
      <c r="H51" s="30"/>
      <c r="I51" s="29"/>
      <c r="J51" s="29"/>
      <c r="K51" s="33"/>
      <c r="L51" s="28"/>
    </row>
    <row r="52" customHeight="1" spans="1:12">
      <c r="A52" s="26"/>
      <c r="B52" s="26"/>
      <c r="C52" s="27"/>
      <c r="D52" s="28"/>
      <c r="E52" s="28"/>
      <c r="F52" s="29"/>
      <c r="G52" s="30"/>
      <c r="H52" s="30"/>
      <c r="I52" s="29"/>
      <c r="J52" s="29"/>
      <c r="K52" s="33"/>
      <c r="L52" s="28"/>
    </row>
    <row r="53" customHeight="1" spans="1:12">
      <c r="A53" s="26"/>
      <c r="B53" s="26"/>
      <c r="C53" s="27"/>
      <c r="D53" s="28"/>
      <c r="E53" s="28"/>
      <c r="F53" s="29"/>
      <c r="G53" s="30"/>
      <c r="H53" s="30"/>
      <c r="I53" s="29"/>
      <c r="J53" s="29"/>
      <c r="K53" s="33"/>
      <c r="L53" s="28"/>
    </row>
    <row r="54" customHeight="1" spans="1:12">
      <c r="A54" s="26"/>
      <c r="B54" s="26"/>
      <c r="C54" s="27"/>
      <c r="D54" s="28"/>
      <c r="E54" s="28"/>
      <c r="F54" s="29"/>
      <c r="G54" s="30"/>
      <c r="H54" s="30"/>
      <c r="I54" s="29"/>
      <c r="J54" s="29"/>
      <c r="K54" s="33"/>
      <c r="L54" s="28"/>
    </row>
    <row r="55" customHeight="1" spans="1:12">
      <c r="A55" s="26"/>
      <c r="B55" s="26"/>
      <c r="C55" s="27"/>
      <c r="D55" s="28"/>
      <c r="E55" s="28"/>
      <c r="F55" s="29"/>
      <c r="G55" s="30"/>
      <c r="H55" s="30"/>
      <c r="I55" s="29"/>
      <c r="J55" s="29"/>
      <c r="K55" s="33"/>
      <c r="L55" s="28"/>
    </row>
    <row r="56" customHeight="1" spans="1:12">
      <c r="A56" s="26"/>
      <c r="B56" s="26"/>
      <c r="C56" s="27"/>
      <c r="D56" s="28"/>
      <c r="E56" s="28"/>
      <c r="F56" s="29"/>
      <c r="G56" s="30"/>
      <c r="H56" s="30"/>
      <c r="I56" s="29"/>
      <c r="J56" s="29"/>
      <c r="K56" s="33"/>
      <c r="L56" s="28"/>
    </row>
    <row r="57" customHeight="1" spans="1:12">
      <c r="A57" s="26"/>
      <c r="B57" s="26"/>
      <c r="C57" s="27"/>
      <c r="D57" s="28"/>
      <c r="E57" s="28"/>
      <c r="F57" s="29"/>
      <c r="G57" s="30"/>
      <c r="H57" s="30"/>
      <c r="I57" s="29"/>
      <c r="J57" s="29"/>
      <c r="K57" s="33"/>
      <c r="L57" s="28"/>
    </row>
    <row r="58" customHeight="1" spans="1:12">
      <c r="A58" s="26"/>
      <c r="B58" s="26"/>
      <c r="C58" s="27"/>
      <c r="D58" s="28"/>
      <c r="E58" s="28"/>
      <c r="F58" s="29"/>
      <c r="G58" s="30"/>
      <c r="H58" s="30"/>
      <c r="I58" s="29"/>
      <c r="J58" s="29"/>
      <c r="K58" s="33"/>
      <c r="L58" s="28"/>
    </row>
    <row r="59" customHeight="1" spans="1:12">
      <c r="A59" s="26"/>
      <c r="B59" s="26"/>
      <c r="C59" s="27"/>
      <c r="D59" s="28"/>
      <c r="E59" s="28"/>
      <c r="F59" s="29"/>
      <c r="G59" s="30"/>
      <c r="H59" s="30"/>
      <c r="I59" s="29"/>
      <c r="J59" s="29"/>
      <c r="K59" s="33"/>
      <c r="L59" s="28"/>
    </row>
    <row r="60" customHeight="1" spans="1:12">
      <c r="A60" s="26"/>
      <c r="B60" s="26"/>
      <c r="C60" s="27"/>
      <c r="D60" s="28"/>
      <c r="E60" s="28"/>
      <c r="F60" s="29"/>
      <c r="G60" s="30"/>
      <c r="H60" s="30"/>
      <c r="I60" s="29"/>
      <c r="J60" s="29"/>
      <c r="K60" s="33"/>
      <c r="L60" s="28"/>
    </row>
    <row r="61" customHeight="1" spans="1:12">
      <c r="A61" s="26"/>
      <c r="B61" s="26"/>
      <c r="C61" s="27"/>
      <c r="D61" s="28"/>
      <c r="E61" s="28"/>
      <c r="F61" s="29"/>
      <c r="G61" s="30"/>
      <c r="H61" s="30"/>
      <c r="I61" s="29"/>
      <c r="J61" s="29"/>
      <c r="K61" s="33"/>
      <c r="L61" s="28"/>
    </row>
    <row r="62" customHeight="1" spans="1:12">
      <c r="A62" s="26"/>
      <c r="B62" s="26"/>
      <c r="C62" s="27"/>
      <c r="D62" s="28"/>
      <c r="E62" s="28"/>
      <c r="F62" s="29"/>
      <c r="G62" s="30"/>
      <c r="H62" s="30"/>
      <c r="I62" s="29"/>
      <c r="J62" s="29"/>
      <c r="K62" s="33"/>
      <c r="L62" s="28"/>
    </row>
    <row r="63" customHeight="1" spans="1:12">
      <c r="A63" s="26"/>
      <c r="B63" s="26"/>
      <c r="C63" s="27"/>
      <c r="D63" s="28"/>
      <c r="E63" s="28"/>
      <c r="F63" s="29"/>
      <c r="G63" s="30"/>
      <c r="H63" s="30"/>
      <c r="I63" s="29"/>
      <c r="J63" s="29"/>
      <c r="K63" s="33"/>
      <c r="L63" s="28"/>
    </row>
    <row r="64" customHeight="1" spans="1:12">
      <c r="A64" s="26"/>
      <c r="B64" s="26"/>
      <c r="C64" s="27"/>
      <c r="D64" s="28"/>
      <c r="E64" s="28"/>
      <c r="F64" s="29"/>
      <c r="G64" s="30"/>
      <c r="H64" s="30"/>
      <c r="I64" s="29"/>
      <c r="J64" s="29"/>
      <c r="K64" s="33"/>
      <c r="L64" s="28"/>
    </row>
    <row r="65" customHeight="1" spans="1:12">
      <c r="A65" s="26"/>
      <c r="B65" s="26"/>
      <c r="C65" s="27"/>
      <c r="D65" s="28"/>
      <c r="E65" s="28"/>
      <c r="F65" s="29"/>
      <c r="G65" s="30"/>
      <c r="H65" s="30"/>
      <c r="I65" s="29"/>
      <c r="J65" s="29"/>
      <c r="K65" s="33"/>
      <c r="L65" s="28"/>
    </row>
    <row r="66" customHeight="1" spans="1:12">
      <c r="A66" s="26"/>
      <c r="B66" s="26"/>
      <c r="C66" s="27"/>
      <c r="D66" s="28"/>
      <c r="E66" s="28"/>
      <c r="F66" s="29"/>
      <c r="G66" s="30"/>
      <c r="H66" s="30"/>
      <c r="I66" s="29"/>
      <c r="J66" s="29"/>
      <c r="K66" s="33"/>
      <c r="L66" s="28"/>
    </row>
    <row r="67" customHeight="1" spans="1:12">
      <c r="A67" s="26"/>
      <c r="B67" s="26"/>
      <c r="C67" s="27"/>
      <c r="D67" s="28"/>
      <c r="E67" s="28"/>
      <c r="F67" s="29"/>
      <c r="G67" s="30"/>
      <c r="H67" s="30"/>
      <c r="I67" s="29"/>
      <c r="J67" s="29"/>
      <c r="K67" s="33"/>
      <c r="L67" s="28"/>
    </row>
    <row r="68" customHeight="1" spans="2:12">
      <c r="B68" s="1"/>
      <c r="F68" s="1"/>
      <c r="I68" s="1"/>
      <c r="L68" s="28"/>
    </row>
    <row r="69" customHeight="1" spans="2:12">
      <c r="B69" s="1"/>
      <c r="F69" s="1"/>
      <c r="I69" s="1"/>
      <c r="L69" s="28"/>
    </row>
    <row r="70" customHeight="1" spans="2:12">
      <c r="B70" s="1"/>
      <c r="F70" s="1"/>
      <c r="I70" s="1"/>
      <c r="L70" s="28"/>
    </row>
    <row r="71" customHeight="1" spans="2:12">
      <c r="B71" s="1"/>
      <c r="F71" s="1"/>
      <c r="I71" s="1"/>
      <c r="L71" s="28"/>
    </row>
    <row r="72" customHeight="1" spans="2:12">
      <c r="B72" s="1"/>
      <c r="F72" s="1"/>
      <c r="I72" s="1"/>
      <c r="L72" s="28"/>
    </row>
    <row r="73" customHeight="1" spans="2:12">
      <c r="B73" s="1"/>
      <c r="F73" s="1"/>
      <c r="I73" s="1"/>
      <c r="L73" s="28"/>
    </row>
    <row r="74" customHeight="1" spans="2:12">
      <c r="B74" s="1"/>
      <c r="F74" s="1"/>
      <c r="I74" s="1"/>
      <c r="L74" s="28"/>
    </row>
    <row r="75" customHeight="1" spans="2:12">
      <c r="B75" s="1"/>
      <c r="F75" s="1"/>
      <c r="I75" s="1"/>
      <c r="L75" s="28"/>
    </row>
    <row r="76" customHeight="1" spans="2:12">
      <c r="B76" s="1"/>
      <c r="F76" s="1"/>
      <c r="I76" s="1"/>
      <c r="L76" s="28"/>
    </row>
    <row r="77" customHeight="1" spans="2:12">
      <c r="B77" s="1"/>
      <c r="F77" s="1"/>
      <c r="I77" s="1"/>
      <c r="L77" s="28"/>
    </row>
    <row r="78" customHeight="1" spans="2:12">
      <c r="B78" s="1"/>
      <c r="F78" s="1"/>
      <c r="I78" s="1"/>
      <c r="L78" s="28"/>
    </row>
    <row r="79" customHeight="1" spans="2:12">
      <c r="B79" s="1"/>
      <c r="F79" s="1"/>
      <c r="I79" s="1"/>
      <c r="L79" s="28"/>
    </row>
    <row r="80" customHeight="1" spans="2:12">
      <c r="B80" s="1"/>
      <c r="F80" s="1"/>
      <c r="L80" s="28"/>
    </row>
    <row r="81" customHeight="1" spans="2:12">
      <c r="B81" s="1"/>
      <c r="F81" s="1"/>
      <c r="L81" s="28"/>
    </row>
    <row r="82" customHeight="1" spans="2:12">
      <c r="B82" s="1"/>
      <c r="F82" s="1"/>
      <c r="L82" s="28"/>
    </row>
    <row r="83" customHeight="1" spans="2:12">
      <c r="B83" s="1"/>
      <c r="F83" s="1"/>
      <c r="L83" s="28"/>
    </row>
    <row r="84" customHeight="1" spans="2:12">
      <c r="B84" s="1"/>
      <c r="F84" s="1"/>
      <c r="L84" s="28"/>
    </row>
    <row r="85" customHeight="1" spans="2:12">
      <c r="B85" s="1"/>
      <c r="F85" s="1"/>
      <c r="L85" s="28"/>
    </row>
    <row r="86" customHeight="1" spans="2:12">
      <c r="B86" s="1"/>
      <c r="F86" s="1"/>
      <c r="L86" s="28"/>
    </row>
    <row r="87" customHeight="1" spans="2:12">
      <c r="B87" s="1"/>
      <c r="F87" s="1"/>
      <c r="L87" s="28"/>
    </row>
    <row r="88" customHeight="1" spans="2:12">
      <c r="B88" s="1"/>
      <c r="F88" s="1"/>
      <c r="L88" s="28"/>
    </row>
    <row r="89" customHeight="1" spans="2:12">
      <c r="B89" s="1"/>
      <c r="F89" s="1"/>
      <c r="L89" s="28"/>
    </row>
    <row r="90" customHeight="1" spans="2:12">
      <c r="B90" s="1"/>
      <c r="F90" s="1"/>
      <c r="L90" s="28"/>
    </row>
    <row r="91" customHeight="1" spans="2:12">
      <c r="B91" s="1"/>
      <c r="F91" s="1"/>
      <c r="L91" s="28"/>
    </row>
    <row r="92" customHeight="1" spans="2:12">
      <c r="B92" s="1"/>
      <c r="F92" s="1"/>
      <c r="L92" s="28"/>
    </row>
    <row r="93" customHeight="1" spans="2:12">
      <c r="B93" s="1"/>
      <c r="F93" s="1"/>
      <c r="L93" s="28"/>
    </row>
    <row r="94" customHeight="1" spans="2:12">
      <c r="B94" s="1"/>
      <c r="F94" s="1"/>
      <c r="L94" s="34"/>
    </row>
    <row r="95" customHeight="1" spans="2:6">
      <c r="B95" s="1"/>
      <c r="F95" s="1"/>
    </row>
    <row r="96" customHeight="1" spans="2:6">
      <c r="B96" s="1"/>
      <c r="F96" s="1"/>
    </row>
    <row r="97" customHeight="1" spans="2:6">
      <c r="B97" s="1"/>
      <c r="F97" s="1"/>
    </row>
    <row r="98" customHeight="1" spans="2:6">
      <c r="B98" s="1"/>
      <c r="F98" s="1"/>
    </row>
    <row r="99" customHeight="1" spans="2:6">
      <c r="B99" s="1"/>
      <c r="F99" s="1"/>
    </row>
    <row r="100" customHeight="1" spans="2:6">
      <c r="B100" s="1"/>
      <c r="F100" s="1"/>
    </row>
    <row r="101" customHeight="1" spans="2:6">
      <c r="B101" s="1"/>
      <c r="F101" s="1"/>
    </row>
    <row r="102" customHeight="1" spans="2:6">
      <c r="B102" s="1"/>
      <c r="F102" s="1"/>
    </row>
    <row r="103" customHeight="1" spans="2:6">
      <c r="B103" s="1"/>
      <c r="F103" s="1"/>
    </row>
    <row r="104" customHeight="1" spans="2:6">
      <c r="B104" s="1"/>
      <c r="F104" s="1"/>
    </row>
    <row r="105" customHeight="1" spans="2:6">
      <c r="B105" s="1"/>
      <c r="F105" s="1"/>
    </row>
    <row r="106" customHeight="1" spans="2:6">
      <c r="B106" s="1"/>
      <c r="F106" s="1"/>
    </row>
    <row r="107" customHeight="1" spans="2:6">
      <c r="B107" s="1"/>
      <c r="F107" s="1"/>
    </row>
    <row r="108" customHeight="1" spans="2:6">
      <c r="B108" s="1"/>
      <c r="F108" s="1"/>
    </row>
    <row r="109" customHeight="1" spans="2:6">
      <c r="B109" s="1"/>
      <c r="F109" s="1"/>
    </row>
    <row r="110" customHeight="1" spans="2:6">
      <c r="B110" s="1"/>
      <c r="F110" s="1"/>
    </row>
    <row r="111" customHeight="1" spans="2:6">
      <c r="B111" s="1"/>
      <c r="F111" s="1"/>
    </row>
    <row r="112" customHeight="1" spans="2:6">
      <c r="B112" s="1"/>
      <c r="F112" s="1"/>
    </row>
    <row r="113" customHeight="1" spans="2:6">
      <c r="B113" s="1"/>
      <c r="F113" s="1"/>
    </row>
    <row r="114" customHeight="1" spans="2:6">
      <c r="B114" s="1"/>
      <c r="F114" s="1"/>
    </row>
    <row r="115" customHeight="1" spans="2:6">
      <c r="B115" s="1"/>
      <c r="F115" s="1"/>
    </row>
  </sheetData>
  <mergeCells count="28">
    <mergeCell ref="A1:K1"/>
    <mergeCell ref="A2:K2"/>
    <mergeCell ref="D3:K3"/>
    <mergeCell ref="D6:K6"/>
    <mergeCell ref="C7:D7"/>
    <mergeCell ref="F7:K7"/>
    <mergeCell ref="B8:K8"/>
    <mergeCell ref="B9:K9"/>
    <mergeCell ref="B18:K18"/>
    <mergeCell ref="B19:K19"/>
    <mergeCell ref="A20:K20"/>
    <mergeCell ref="A4:A5"/>
    <mergeCell ref="A10:A17"/>
    <mergeCell ref="A21:A22"/>
    <mergeCell ref="B4:B5"/>
    <mergeCell ref="B21:B22"/>
    <mergeCell ref="C4:C5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D4:K5"/>
    <mergeCell ref="B10:K1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1"/>
  <sheetViews>
    <sheetView topLeftCell="A15" workbookViewId="0">
      <selection activeCell="K25" sqref="K25"/>
    </sheetView>
  </sheetViews>
  <sheetFormatPr defaultColWidth="9" defaultRowHeight="15" customHeight="1"/>
  <cols>
    <col min="1" max="1" width="6.16153846153846" style="1" customWidth="1"/>
    <col min="2" max="2" width="6.5" style="57" customWidth="1"/>
    <col min="3" max="4" width="10" style="1" customWidth="1"/>
    <col min="5" max="5" width="8.66923076923077" style="1" customWidth="1"/>
    <col min="7" max="7" width="7.33076923076923" style="1" customWidth="1"/>
    <col min="8" max="8" width="8.83076923076923" style="1" hidden="1" customWidth="1"/>
    <col min="9" max="9" width="9.83076923076923" style="40" customWidth="1"/>
    <col min="10" max="10" width="10.8307692307692" style="1" hidden="1" customWidth="1"/>
    <col min="11" max="11" width="8.5" style="1" customWidth="1"/>
    <col min="12" max="12" width="12.6615384615385" style="2"/>
    <col min="13" max="13" width="10" style="1" customWidth="1"/>
  </cols>
  <sheetData>
    <row r="1" s="1" customFormat="1" customHeight="1" spans="1:11">
      <c r="A1" s="3" t="s">
        <v>45</v>
      </c>
      <c r="B1" s="3"/>
      <c r="C1" s="3"/>
      <c r="D1" s="3"/>
      <c r="E1" s="3"/>
      <c r="F1" s="3"/>
      <c r="G1" s="3"/>
      <c r="H1" s="3"/>
      <c r="I1" s="46"/>
      <c r="J1" s="3"/>
      <c r="K1" s="3"/>
    </row>
    <row r="2" s="1" customFormat="1" customHeight="1" spans="1:11">
      <c r="A2" s="3" t="s">
        <v>1</v>
      </c>
      <c r="B2" s="3"/>
      <c r="C2" s="3"/>
      <c r="D2" s="3"/>
      <c r="E2" s="3"/>
      <c r="F2" s="3"/>
      <c r="G2" s="3"/>
      <c r="H2" s="3"/>
      <c r="I2" s="46"/>
      <c r="J2" s="3"/>
      <c r="K2" s="3"/>
    </row>
    <row r="3" s="1" customFormat="1" ht="24" customHeight="1" spans="1:11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5"/>
      <c r="I3" s="47"/>
      <c r="J3" s="5"/>
      <c r="K3" s="5"/>
    </row>
    <row r="4" s="1" customFormat="1" ht="14" customHeight="1" spans="1:11">
      <c r="A4" s="4" t="s">
        <v>5</v>
      </c>
      <c r="B4" s="5" t="s">
        <v>6</v>
      </c>
      <c r="C4" s="4"/>
      <c r="D4" s="5" t="s">
        <v>7</v>
      </c>
      <c r="E4" s="5"/>
      <c r="F4" s="5"/>
      <c r="G4" s="5"/>
      <c r="H4" s="5"/>
      <c r="I4" s="47"/>
      <c r="J4" s="5"/>
      <c r="K4" s="5"/>
    </row>
    <row r="5" s="1" customFormat="1" ht="14" customHeight="1" spans="1:11">
      <c r="A5" s="4"/>
      <c r="B5" s="5"/>
      <c r="C5" s="4"/>
      <c r="D5" s="5"/>
      <c r="E5" s="5"/>
      <c r="F5" s="5"/>
      <c r="G5" s="5"/>
      <c r="H5" s="5"/>
      <c r="I5" s="47"/>
      <c r="J5" s="5"/>
      <c r="K5" s="5"/>
    </row>
    <row r="6" s="1" customFormat="1" ht="36" customHeight="1" spans="1:11">
      <c r="A6" s="4" t="s">
        <v>8</v>
      </c>
      <c r="B6" s="4"/>
      <c r="C6" s="4"/>
      <c r="D6" s="6"/>
      <c r="E6" s="6"/>
      <c r="F6" s="6"/>
      <c r="G6" s="6"/>
      <c r="H6" s="6"/>
      <c r="I6" s="48"/>
      <c r="J6" s="6"/>
      <c r="K6" s="6"/>
    </row>
    <row r="7" s="1" customFormat="1" ht="14" customHeight="1" spans="1:11">
      <c r="A7" s="4" t="s">
        <v>9</v>
      </c>
      <c r="B7" s="4" t="s">
        <v>10</v>
      </c>
      <c r="C7" s="7">
        <v>0.3501</v>
      </c>
      <c r="D7" s="4"/>
      <c r="E7" s="8" t="s">
        <v>11</v>
      </c>
      <c r="F7" s="5" t="s">
        <v>12</v>
      </c>
      <c r="G7" s="5"/>
      <c r="H7" s="5"/>
      <c r="I7" s="47"/>
      <c r="J7" s="5"/>
      <c r="K7" s="5"/>
    </row>
    <row r="8" s="1" customFormat="1" ht="60" customHeight="1" spans="1:11">
      <c r="A8" s="4" t="s">
        <v>13</v>
      </c>
      <c r="B8" s="5" t="s">
        <v>14</v>
      </c>
      <c r="C8" s="5"/>
      <c r="D8" s="5"/>
      <c r="E8" s="5"/>
      <c r="F8" s="5"/>
      <c r="G8" s="5"/>
      <c r="H8" s="5"/>
      <c r="I8" s="47"/>
      <c r="J8" s="5"/>
      <c r="K8" s="5"/>
    </row>
    <row r="9" s="1" customFormat="1" ht="60" customHeight="1" spans="1:11">
      <c r="A9" s="4" t="s">
        <v>15</v>
      </c>
      <c r="B9" s="5" t="s">
        <v>16</v>
      </c>
      <c r="C9" s="5"/>
      <c r="D9" s="5"/>
      <c r="E9" s="5"/>
      <c r="F9" s="5"/>
      <c r="G9" s="5"/>
      <c r="H9" s="5"/>
      <c r="I9" s="47"/>
      <c r="J9" s="5"/>
      <c r="K9" s="5"/>
    </row>
    <row r="10" s="1" customFormat="1" ht="14" customHeight="1" spans="1:11">
      <c r="A10" s="4" t="s">
        <v>17</v>
      </c>
      <c r="B10" s="9" t="s">
        <v>18</v>
      </c>
      <c r="C10" s="9"/>
      <c r="D10" s="9"/>
      <c r="E10" s="9"/>
      <c r="F10" s="9"/>
      <c r="G10" s="9"/>
      <c r="H10" s="9"/>
      <c r="I10" s="49"/>
      <c r="J10" s="9"/>
      <c r="K10" s="9"/>
    </row>
    <row r="11" s="1" customFormat="1" ht="14" customHeight="1" spans="1:11">
      <c r="A11" s="4"/>
      <c r="B11" s="9"/>
      <c r="C11" s="9"/>
      <c r="D11" s="9"/>
      <c r="E11" s="9"/>
      <c r="F11" s="9"/>
      <c r="G11" s="9"/>
      <c r="H11" s="9"/>
      <c r="I11" s="49"/>
      <c r="J11" s="9"/>
      <c r="K11" s="9"/>
    </row>
    <row r="12" s="1" customFormat="1" ht="14" customHeight="1" spans="1:11">
      <c r="A12" s="4"/>
      <c r="B12" s="9"/>
      <c r="C12" s="9"/>
      <c r="D12" s="9"/>
      <c r="E12" s="9"/>
      <c r="F12" s="9"/>
      <c r="G12" s="9"/>
      <c r="H12" s="9"/>
      <c r="I12" s="49"/>
      <c r="J12" s="9"/>
      <c r="K12" s="9"/>
    </row>
    <row r="13" s="1" customFormat="1" ht="14" customHeight="1" spans="1:11">
      <c r="A13" s="4"/>
      <c r="B13" s="9"/>
      <c r="C13" s="9"/>
      <c r="D13" s="9"/>
      <c r="E13" s="9"/>
      <c r="F13" s="9"/>
      <c r="G13" s="9"/>
      <c r="H13" s="9"/>
      <c r="I13" s="49"/>
      <c r="J13" s="9"/>
      <c r="K13" s="9"/>
    </row>
    <row r="14" s="1" customFormat="1" ht="14" customHeight="1" spans="1:11">
      <c r="A14" s="4"/>
      <c r="B14" s="9"/>
      <c r="C14" s="9"/>
      <c r="D14" s="9"/>
      <c r="E14" s="9"/>
      <c r="F14" s="9"/>
      <c r="G14" s="9"/>
      <c r="H14" s="9"/>
      <c r="I14" s="49"/>
      <c r="J14" s="9"/>
      <c r="K14" s="9"/>
    </row>
    <row r="15" s="1" customFormat="1" ht="14" customHeight="1" spans="1:11">
      <c r="A15" s="4"/>
      <c r="B15" s="9"/>
      <c r="C15" s="9"/>
      <c r="D15" s="9"/>
      <c r="E15" s="9"/>
      <c r="F15" s="9"/>
      <c r="G15" s="9"/>
      <c r="H15" s="9"/>
      <c r="I15" s="49"/>
      <c r="J15" s="9"/>
      <c r="K15" s="9"/>
    </row>
    <row r="16" s="1" customFormat="1" ht="14" customHeight="1" spans="1:11">
      <c r="A16" s="4"/>
      <c r="B16" s="9"/>
      <c r="C16" s="9"/>
      <c r="D16" s="9"/>
      <c r="E16" s="9"/>
      <c r="F16" s="9"/>
      <c r="G16" s="9"/>
      <c r="H16" s="9"/>
      <c r="I16" s="49"/>
      <c r="J16" s="9"/>
      <c r="K16" s="9"/>
    </row>
    <row r="17" s="1" customFormat="1" ht="34.5" customHeight="1" spans="1:11">
      <c r="A17" s="4"/>
      <c r="B17" s="9"/>
      <c r="C17" s="9"/>
      <c r="D17" s="9"/>
      <c r="E17" s="9"/>
      <c r="F17" s="9"/>
      <c r="G17" s="9"/>
      <c r="H17" s="9"/>
      <c r="I17" s="49"/>
      <c r="J17" s="9"/>
      <c r="K17" s="9"/>
    </row>
    <row r="18" s="1" customFormat="1" ht="36" customHeight="1" spans="1:11">
      <c r="A18" s="4" t="s">
        <v>19</v>
      </c>
      <c r="B18" s="5" t="s">
        <v>20</v>
      </c>
      <c r="C18" s="5"/>
      <c r="D18" s="5"/>
      <c r="E18" s="5"/>
      <c r="F18" s="5"/>
      <c r="G18" s="5"/>
      <c r="H18" s="5"/>
      <c r="I18" s="47"/>
      <c r="J18" s="5"/>
      <c r="K18" s="5"/>
    </row>
    <row r="19" s="1" customFormat="1" ht="36" customHeight="1" spans="1:11">
      <c r="A19" s="4" t="s">
        <v>21</v>
      </c>
      <c r="B19" s="5">
        <v>11</v>
      </c>
      <c r="C19" s="5"/>
      <c r="D19" s="5"/>
      <c r="E19" s="5"/>
      <c r="F19" s="5"/>
      <c r="G19" s="5"/>
      <c r="H19" s="5"/>
      <c r="I19" s="47"/>
      <c r="J19" s="5"/>
      <c r="K19" s="5"/>
    </row>
    <row r="20" ht="38" customHeight="1" spans="1:15">
      <c r="A20" s="10" t="s">
        <v>50</v>
      </c>
      <c r="B20" s="3"/>
      <c r="C20" s="3"/>
      <c r="D20" s="3"/>
      <c r="E20" s="3"/>
      <c r="F20" s="3"/>
      <c r="G20" s="3"/>
      <c r="H20" s="3"/>
      <c r="I20" s="46"/>
      <c r="J20" s="3"/>
      <c r="K20" s="3"/>
      <c r="L20" s="28"/>
      <c r="N20" s="1"/>
      <c r="O20" s="1"/>
    </row>
    <row r="21" customHeight="1" spans="1:15">
      <c r="A21" s="5" t="s">
        <v>23</v>
      </c>
      <c r="B21" s="5" t="s">
        <v>24</v>
      </c>
      <c r="C21" s="11" t="s">
        <v>25</v>
      </c>
      <c r="D21" s="12" t="s">
        <v>26</v>
      </c>
      <c r="E21" s="13" t="s">
        <v>27</v>
      </c>
      <c r="F21" s="3" t="s">
        <v>28</v>
      </c>
      <c r="G21" s="14" t="s">
        <v>29</v>
      </c>
      <c r="H21" s="58"/>
      <c r="I21" s="5" t="s">
        <v>30</v>
      </c>
      <c r="J21" s="60"/>
      <c r="K21" s="5" t="s">
        <v>31</v>
      </c>
      <c r="L21" s="28"/>
      <c r="N21" s="1"/>
      <c r="O21" s="1"/>
    </row>
    <row r="22" ht="9" customHeight="1" spans="1:15">
      <c r="A22" s="5"/>
      <c r="B22" s="5"/>
      <c r="C22" s="11"/>
      <c r="D22" s="12"/>
      <c r="E22" s="13"/>
      <c r="F22" s="3"/>
      <c r="G22" s="14"/>
      <c r="H22" s="59"/>
      <c r="I22" s="5"/>
      <c r="J22" s="61"/>
      <c r="K22" s="5"/>
      <c r="L22" s="28"/>
      <c r="N22" s="1"/>
      <c r="O22" s="1"/>
    </row>
    <row r="23" s="57" customFormat="1" ht="21" customHeight="1" spans="1:15">
      <c r="A23" s="15">
        <v>6</v>
      </c>
      <c r="B23" s="15">
        <v>1701</v>
      </c>
      <c r="C23" s="15">
        <v>130.84</v>
      </c>
      <c r="D23" s="22">
        <f t="shared" ref="D23:D29" si="0">C23*0.2</f>
        <v>26.168</v>
      </c>
      <c r="E23" s="18">
        <f t="shared" ref="E23:E29" si="1">C23-D23</f>
        <v>104.672</v>
      </c>
      <c r="F23" s="15" t="s">
        <v>32</v>
      </c>
      <c r="G23" s="21">
        <v>5400</v>
      </c>
      <c r="H23" s="21">
        <f t="shared" ref="H23:H29" si="2">G23*C23</f>
        <v>706536</v>
      </c>
      <c r="I23" s="25">
        <v>643151</v>
      </c>
      <c r="J23" s="25">
        <f t="shared" ref="J23:J29" si="3">H23*0.9</f>
        <v>635882.4</v>
      </c>
      <c r="K23" s="15">
        <v>2023166</v>
      </c>
      <c r="L23" s="28"/>
      <c r="M23" s="1"/>
      <c r="N23" s="1"/>
      <c r="O23" s="1"/>
    </row>
    <row r="24" s="57" customFormat="1" ht="21" customHeight="1" spans="1:15">
      <c r="A24" s="15">
        <v>6</v>
      </c>
      <c r="B24" s="15">
        <v>1601</v>
      </c>
      <c r="C24" s="15">
        <v>130.84</v>
      </c>
      <c r="D24" s="22">
        <f t="shared" si="0"/>
        <v>26.168</v>
      </c>
      <c r="E24" s="18">
        <f t="shared" si="1"/>
        <v>104.672</v>
      </c>
      <c r="F24" s="15" t="s">
        <v>32</v>
      </c>
      <c r="G24" s="21">
        <v>5600</v>
      </c>
      <c r="H24" s="21">
        <f t="shared" si="2"/>
        <v>732704</v>
      </c>
      <c r="I24" s="25">
        <v>689672</v>
      </c>
      <c r="J24" s="25">
        <f t="shared" si="3"/>
        <v>659433.6</v>
      </c>
      <c r="K24" s="15">
        <v>2023166</v>
      </c>
      <c r="L24" s="28"/>
      <c r="M24" s="1"/>
      <c r="N24" s="1"/>
      <c r="O24" s="1"/>
    </row>
    <row r="25" s="57" customFormat="1" ht="21" customHeight="1" spans="1:15">
      <c r="A25" s="15">
        <v>10</v>
      </c>
      <c r="B25" s="15">
        <v>901</v>
      </c>
      <c r="C25" s="15">
        <v>143.35</v>
      </c>
      <c r="D25" s="22">
        <f t="shared" si="0"/>
        <v>28.67</v>
      </c>
      <c r="E25" s="18">
        <f t="shared" si="1"/>
        <v>114.68</v>
      </c>
      <c r="F25" s="15" t="s">
        <v>32</v>
      </c>
      <c r="G25" s="21">
        <v>6500</v>
      </c>
      <c r="H25" s="21">
        <f t="shared" si="2"/>
        <v>931775</v>
      </c>
      <c r="I25" s="25">
        <v>868000</v>
      </c>
      <c r="J25" s="25">
        <f t="shared" si="3"/>
        <v>838597.5</v>
      </c>
      <c r="K25" s="15">
        <v>2023086</v>
      </c>
      <c r="L25" s="28"/>
      <c r="M25" s="1"/>
      <c r="N25" s="1"/>
      <c r="O25" s="1"/>
    </row>
    <row r="26" s="57" customFormat="1" ht="21" customHeight="1" spans="1:15">
      <c r="A26" s="15">
        <v>12</v>
      </c>
      <c r="B26" s="15">
        <v>2101</v>
      </c>
      <c r="C26" s="15">
        <v>117.06</v>
      </c>
      <c r="D26" s="22">
        <f t="shared" si="0"/>
        <v>23.412</v>
      </c>
      <c r="E26" s="18">
        <f t="shared" si="1"/>
        <v>93.648</v>
      </c>
      <c r="F26" s="15" t="s">
        <v>32</v>
      </c>
      <c r="G26" s="21">
        <v>6300</v>
      </c>
      <c r="H26" s="21">
        <f t="shared" si="2"/>
        <v>737478</v>
      </c>
      <c r="I26" s="25">
        <v>682000</v>
      </c>
      <c r="J26" s="25">
        <f t="shared" si="3"/>
        <v>663730.2</v>
      </c>
      <c r="K26" s="15">
        <v>2023046</v>
      </c>
      <c r="L26" s="28"/>
      <c r="M26" s="1"/>
      <c r="N26" s="1"/>
      <c r="O26" s="1"/>
    </row>
    <row r="27" s="57" customFormat="1" ht="21" customHeight="1" spans="1:15">
      <c r="A27" s="15">
        <v>12</v>
      </c>
      <c r="B27" s="15">
        <v>801</v>
      </c>
      <c r="C27" s="15">
        <v>117.06</v>
      </c>
      <c r="D27" s="22">
        <f t="shared" si="0"/>
        <v>23.412</v>
      </c>
      <c r="E27" s="18">
        <f t="shared" si="1"/>
        <v>93.648</v>
      </c>
      <c r="F27" s="15" t="s">
        <v>32</v>
      </c>
      <c r="G27" s="21">
        <v>6700</v>
      </c>
      <c r="H27" s="21">
        <f t="shared" si="2"/>
        <v>784302</v>
      </c>
      <c r="I27" s="25">
        <v>772942</v>
      </c>
      <c r="J27" s="25">
        <f t="shared" si="3"/>
        <v>705871.8</v>
      </c>
      <c r="K27" s="15">
        <v>2023046</v>
      </c>
      <c r="L27" s="28"/>
      <c r="M27" s="1"/>
      <c r="N27" s="1"/>
      <c r="O27" s="1"/>
    </row>
    <row r="28" s="1" customFormat="1" ht="22" customHeight="1" spans="1:14">
      <c r="A28" s="15">
        <v>16</v>
      </c>
      <c r="B28" s="15">
        <v>303</v>
      </c>
      <c r="C28" s="15">
        <v>120.32</v>
      </c>
      <c r="D28" s="22">
        <f t="shared" si="0"/>
        <v>24.064</v>
      </c>
      <c r="E28" s="18">
        <f t="shared" si="1"/>
        <v>96.256</v>
      </c>
      <c r="F28" s="15" t="s">
        <v>32</v>
      </c>
      <c r="G28" s="21">
        <v>6100</v>
      </c>
      <c r="H28" s="21">
        <f t="shared" si="2"/>
        <v>733952</v>
      </c>
      <c r="I28" s="25">
        <v>673792</v>
      </c>
      <c r="J28" s="25">
        <f t="shared" si="3"/>
        <v>660556.8</v>
      </c>
      <c r="K28" s="20">
        <v>2023119</v>
      </c>
      <c r="L28" s="29"/>
      <c r="M28" s="26"/>
      <c r="N28" s="26"/>
    </row>
    <row r="29" s="1" customFormat="1" ht="22" customHeight="1" spans="1:14">
      <c r="A29" s="15">
        <v>31</v>
      </c>
      <c r="B29" s="15">
        <v>701</v>
      </c>
      <c r="C29" s="15">
        <v>98.26</v>
      </c>
      <c r="D29" s="22">
        <f t="shared" si="0"/>
        <v>19.652</v>
      </c>
      <c r="E29" s="18">
        <f t="shared" si="1"/>
        <v>78.608</v>
      </c>
      <c r="F29" s="15" t="s">
        <v>33</v>
      </c>
      <c r="G29" s="21">
        <v>5300</v>
      </c>
      <c r="H29" s="21">
        <f t="shared" si="2"/>
        <v>520778</v>
      </c>
      <c r="I29" s="25">
        <v>487670</v>
      </c>
      <c r="J29" s="25">
        <f t="shared" si="3"/>
        <v>468700.2</v>
      </c>
      <c r="K29" s="20">
        <v>2024038</v>
      </c>
      <c r="L29" s="29"/>
      <c r="M29" s="26"/>
      <c r="N29" s="26"/>
    </row>
    <row r="30" ht="25" customHeight="1" spans="1:12">
      <c r="A30" s="35" t="s">
        <v>47</v>
      </c>
      <c r="B30" s="36"/>
      <c r="C30" s="37">
        <f>SUM(C23:C29)</f>
        <v>857.73</v>
      </c>
      <c r="D30" s="37"/>
      <c r="E30" s="37"/>
      <c r="F30" s="37"/>
      <c r="G30" s="38">
        <v>5600</v>
      </c>
      <c r="H30" s="21"/>
      <c r="I30" s="38">
        <f>SUM(I23:I29)</f>
        <v>4817227</v>
      </c>
      <c r="J30" s="25"/>
      <c r="K30" s="36"/>
      <c r="L30" s="28"/>
    </row>
    <row r="31" customHeight="1" spans="9:12">
      <c r="I31" s="1"/>
      <c r="L31" s="28"/>
    </row>
    <row r="32" customHeight="1" spans="2:12">
      <c r="B32" s="1"/>
      <c r="F32" s="1"/>
      <c r="I32" s="1"/>
      <c r="L32" s="28"/>
    </row>
    <row r="33" customHeight="1" spans="2:12">
      <c r="B33" s="1"/>
      <c r="F33" s="1"/>
      <c r="I33" s="1"/>
      <c r="L33" s="28"/>
    </row>
    <row r="34" customHeight="1" spans="1:12">
      <c r="A34" s="26"/>
      <c r="B34" s="26"/>
      <c r="C34" s="27"/>
      <c r="D34" s="28"/>
      <c r="E34" s="28"/>
      <c r="F34" s="29"/>
      <c r="G34" s="30"/>
      <c r="H34" s="30"/>
      <c r="I34" s="29"/>
      <c r="J34" s="29"/>
      <c r="K34" s="33"/>
      <c r="L34" s="28"/>
    </row>
    <row r="35" customHeight="1" spans="1:12">
      <c r="A35" s="26"/>
      <c r="B35" s="26"/>
      <c r="C35" s="27"/>
      <c r="D35" s="28"/>
      <c r="E35" s="28"/>
      <c r="F35" s="29"/>
      <c r="G35" s="30"/>
      <c r="H35" s="30"/>
      <c r="I35" s="29"/>
      <c r="J35" s="29"/>
      <c r="K35" s="33"/>
      <c r="L35" s="28"/>
    </row>
    <row r="36" customHeight="1" spans="1:12">
      <c r="A36" s="26"/>
      <c r="B36" s="26"/>
      <c r="C36" s="27"/>
      <c r="D36" s="28"/>
      <c r="E36" s="28"/>
      <c r="F36" s="29"/>
      <c r="G36" s="30"/>
      <c r="H36" s="30"/>
      <c r="I36" s="29"/>
      <c r="J36" s="29"/>
      <c r="K36" s="33"/>
      <c r="L36" s="28"/>
    </row>
    <row r="37" customHeight="1" spans="1:12">
      <c r="A37" s="26"/>
      <c r="B37" s="26"/>
      <c r="C37" s="27"/>
      <c r="D37" s="28"/>
      <c r="E37" s="28"/>
      <c r="F37" s="29"/>
      <c r="G37" s="30"/>
      <c r="H37" s="30"/>
      <c r="I37" s="29"/>
      <c r="J37" s="29"/>
      <c r="K37" s="33"/>
      <c r="L37" s="28"/>
    </row>
    <row r="38" customHeight="1" spans="1:12">
      <c r="A38" s="26"/>
      <c r="B38" s="26"/>
      <c r="C38" s="27"/>
      <c r="D38" s="28"/>
      <c r="E38" s="28"/>
      <c r="F38" s="29"/>
      <c r="G38" s="30"/>
      <c r="H38" s="30"/>
      <c r="I38" s="29"/>
      <c r="J38" s="29"/>
      <c r="K38" s="33"/>
      <c r="L38" s="28"/>
    </row>
    <row r="39" customHeight="1" spans="1:12">
      <c r="A39" s="26"/>
      <c r="B39" s="26"/>
      <c r="C39" s="27"/>
      <c r="D39" s="28"/>
      <c r="E39" s="28"/>
      <c r="F39" s="29"/>
      <c r="G39" s="30"/>
      <c r="H39" s="30"/>
      <c r="I39" s="29"/>
      <c r="J39" s="29"/>
      <c r="K39" s="33"/>
      <c r="L39" s="28"/>
    </row>
    <row r="40" customHeight="1" spans="1:12">
      <c r="A40" s="26"/>
      <c r="B40" s="26"/>
      <c r="C40" s="27"/>
      <c r="D40" s="28"/>
      <c r="E40" s="28"/>
      <c r="F40" s="29"/>
      <c r="G40" s="30"/>
      <c r="H40" s="30"/>
      <c r="I40" s="29"/>
      <c r="J40" s="29"/>
      <c r="K40" s="33"/>
      <c r="L40" s="28"/>
    </row>
    <row r="41" customHeight="1" spans="1:12">
      <c r="A41" s="26"/>
      <c r="B41" s="26"/>
      <c r="C41" s="27"/>
      <c r="D41" s="28"/>
      <c r="E41" s="28"/>
      <c r="F41" s="29"/>
      <c r="G41" s="30"/>
      <c r="H41" s="30"/>
      <c r="I41" s="29"/>
      <c r="J41" s="29"/>
      <c r="K41" s="33"/>
      <c r="L41" s="28"/>
    </row>
    <row r="42" customHeight="1" spans="1:12">
      <c r="A42" s="26"/>
      <c r="B42" s="26"/>
      <c r="C42" s="27"/>
      <c r="D42" s="28"/>
      <c r="E42" s="28"/>
      <c r="F42" s="29"/>
      <c r="G42" s="30"/>
      <c r="H42" s="30"/>
      <c r="I42" s="29"/>
      <c r="J42" s="29"/>
      <c r="K42" s="33"/>
      <c r="L42" s="28"/>
    </row>
    <row r="43" customHeight="1" spans="1:12">
      <c r="A43" s="26"/>
      <c r="B43" s="26"/>
      <c r="C43" s="27"/>
      <c r="D43" s="28"/>
      <c r="E43" s="28"/>
      <c r="F43" s="29"/>
      <c r="G43" s="30"/>
      <c r="H43" s="30"/>
      <c r="I43" s="29"/>
      <c r="J43" s="29"/>
      <c r="K43" s="33"/>
      <c r="L43" s="28"/>
    </row>
    <row r="44" customHeight="1" spans="1:12">
      <c r="A44" s="26"/>
      <c r="B44" s="26"/>
      <c r="C44" s="27"/>
      <c r="D44" s="28"/>
      <c r="E44" s="28"/>
      <c r="F44" s="29"/>
      <c r="G44" s="30"/>
      <c r="H44" s="30"/>
      <c r="I44" s="29"/>
      <c r="J44" s="29"/>
      <c r="K44" s="33"/>
      <c r="L44" s="28"/>
    </row>
    <row r="45" customHeight="1" spans="1:12">
      <c r="A45" s="26"/>
      <c r="B45" s="26"/>
      <c r="C45" s="27"/>
      <c r="D45" s="28"/>
      <c r="E45" s="28"/>
      <c r="F45" s="29"/>
      <c r="G45" s="30"/>
      <c r="H45" s="30"/>
      <c r="I45" s="29"/>
      <c r="J45" s="29"/>
      <c r="K45" s="33"/>
      <c r="L45" s="28"/>
    </row>
    <row r="46" customHeight="1" spans="1:12">
      <c r="A46" s="26"/>
      <c r="B46" s="26"/>
      <c r="C46" s="27"/>
      <c r="D46" s="28"/>
      <c r="E46" s="28"/>
      <c r="F46" s="29"/>
      <c r="G46" s="30"/>
      <c r="H46" s="30"/>
      <c r="I46" s="29"/>
      <c r="J46" s="29"/>
      <c r="K46" s="33"/>
      <c r="L46" s="28"/>
    </row>
    <row r="47" customHeight="1" spans="1:12">
      <c r="A47" s="26"/>
      <c r="B47" s="26"/>
      <c r="C47" s="27"/>
      <c r="D47" s="28"/>
      <c r="E47" s="28"/>
      <c r="F47" s="29"/>
      <c r="G47" s="30"/>
      <c r="H47" s="30"/>
      <c r="I47" s="29"/>
      <c r="J47" s="29"/>
      <c r="K47" s="33"/>
      <c r="L47" s="28"/>
    </row>
    <row r="48" customHeight="1" spans="1:12">
      <c r="A48" s="26"/>
      <c r="B48" s="26"/>
      <c r="C48" s="27"/>
      <c r="D48" s="28"/>
      <c r="E48" s="28"/>
      <c r="F48" s="29"/>
      <c r="G48" s="30"/>
      <c r="H48" s="30"/>
      <c r="I48" s="29"/>
      <c r="J48" s="29"/>
      <c r="K48" s="33"/>
      <c r="L48" s="28"/>
    </row>
    <row r="49" customHeight="1" spans="1:12">
      <c r="A49" s="26"/>
      <c r="B49" s="26"/>
      <c r="C49" s="27"/>
      <c r="D49" s="28"/>
      <c r="E49" s="28"/>
      <c r="F49" s="29"/>
      <c r="G49" s="30"/>
      <c r="H49" s="30"/>
      <c r="I49" s="29"/>
      <c r="J49" s="29"/>
      <c r="K49" s="33"/>
      <c r="L49" s="28"/>
    </row>
    <row r="50" customHeight="1" spans="1:12">
      <c r="A50" s="26"/>
      <c r="B50" s="26"/>
      <c r="C50" s="27"/>
      <c r="D50" s="28"/>
      <c r="E50" s="28"/>
      <c r="F50" s="29"/>
      <c r="G50" s="30"/>
      <c r="H50" s="30"/>
      <c r="I50" s="29"/>
      <c r="J50" s="29"/>
      <c r="K50" s="33"/>
      <c r="L50" s="28"/>
    </row>
    <row r="51" customHeight="1" spans="1:12">
      <c r="A51" s="26"/>
      <c r="B51" s="26"/>
      <c r="C51" s="27"/>
      <c r="D51" s="28"/>
      <c r="E51" s="28"/>
      <c r="F51" s="29"/>
      <c r="G51" s="30"/>
      <c r="H51" s="30"/>
      <c r="I51" s="29"/>
      <c r="J51" s="29"/>
      <c r="K51" s="33"/>
      <c r="L51" s="28"/>
    </row>
    <row r="52" customHeight="1" spans="1:12">
      <c r="A52" s="26"/>
      <c r="B52" s="26"/>
      <c r="C52" s="27"/>
      <c r="D52" s="28"/>
      <c r="E52" s="28"/>
      <c r="F52" s="29"/>
      <c r="G52" s="30"/>
      <c r="H52" s="30"/>
      <c r="I52" s="29"/>
      <c r="J52" s="29"/>
      <c r="K52" s="33"/>
      <c r="L52" s="28"/>
    </row>
    <row r="53" customHeight="1" spans="1:12">
      <c r="A53" s="26"/>
      <c r="B53" s="26"/>
      <c r="C53" s="27"/>
      <c r="D53" s="28"/>
      <c r="E53" s="28"/>
      <c r="F53" s="29"/>
      <c r="G53" s="30"/>
      <c r="H53" s="30"/>
      <c r="I53" s="29"/>
      <c r="J53" s="29"/>
      <c r="K53" s="33"/>
      <c r="L53" s="28"/>
    </row>
    <row r="54" customHeight="1" spans="1:12">
      <c r="A54" s="26"/>
      <c r="B54" s="26"/>
      <c r="C54" s="27"/>
      <c r="D54" s="28"/>
      <c r="E54" s="28"/>
      <c r="F54" s="29"/>
      <c r="G54" s="30"/>
      <c r="H54" s="30"/>
      <c r="I54" s="29"/>
      <c r="J54" s="29"/>
      <c r="K54" s="33"/>
      <c r="L54" s="28"/>
    </row>
    <row r="55" customHeight="1" spans="1:12">
      <c r="A55" s="26"/>
      <c r="B55" s="26"/>
      <c r="C55" s="27"/>
      <c r="D55" s="28"/>
      <c r="E55" s="28"/>
      <c r="F55" s="29"/>
      <c r="G55" s="30"/>
      <c r="H55" s="30"/>
      <c r="I55" s="29"/>
      <c r="J55" s="29"/>
      <c r="K55" s="33"/>
      <c r="L55" s="28"/>
    </row>
    <row r="56" customHeight="1" spans="1:12">
      <c r="A56" s="26"/>
      <c r="B56" s="26"/>
      <c r="C56" s="27"/>
      <c r="D56" s="28"/>
      <c r="E56" s="28"/>
      <c r="F56" s="29"/>
      <c r="G56" s="30"/>
      <c r="H56" s="30"/>
      <c r="I56" s="29"/>
      <c r="J56" s="29"/>
      <c r="K56" s="33"/>
      <c r="L56" s="28"/>
    </row>
    <row r="57" customHeight="1" spans="1:12">
      <c r="A57" s="26"/>
      <c r="B57" s="26"/>
      <c r="C57" s="27"/>
      <c r="D57" s="28"/>
      <c r="E57" s="28"/>
      <c r="F57" s="29"/>
      <c r="G57" s="30"/>
      <c r="H57" s="30"/>
      <c r="I57" s="29"/>
      <c r="J57" s="29"/>
      <c r="K57" s="33"/>
      <c r="L57" s="28"/>
    </row>
    <row r="58" customHeight="1" spans="1:12">
      <c r="A58" s="26"/>
      <c r="B58" s="26"/>
      <c r="C58" s="27"/>
      <c r="D58" s="28"/>
      <c r="E58" s="28"/>
      <c r="F58" s="29"/>
      <c r="G58" s="30"/>
      <c r="H58" s="30"/>
      <c r="I58" s="29"/>
      <c r="J58" s="29"/>
      <c r="K58" s="33"/>
      <c r="L58" s="28"/>
    </row>
    <row r="59" customHeight="1" spans="1:12">
      <c r="A59" s="26"/>
      <c r="B59" s="26"/>
      <c r="C59" s="27"/>
      <c r="D59" s="28"/>
      <c r="E59" s="28"/>
      <c r="F59" s="29"/>
      <c r="G59" s="30"/>
      <c r="H59" s="30"/>
      <c r="I59" s="29"/>
      <c r="J59" s="29"/>
      <c r="K59" s="33"/>
      <c r="L59" s="28"/>
    </row>
    <row r="60" customHeight="1" spans="1:12">
      <c r="A60" s="26"/>
      <c r="B60" s="26"/>
      <c r="C60" s="27"/>
      <c r="D60" s="28"/>
      <c r="E60" s="28"/>
      <c r="F60" s="29"/>
      <c r="G60" s="30"/>
      <c r="H60" s="30"/>
      <c r="I60" s="29"/>
      <c r="J60" s="29"/>
      <c r="K60" s="33"/>
      <c r="L60" s="28"/>
    </row>
    <row r="61" customHeight="1" spans="1:12">
      <c r="A61" s="26"/>
      <c r="B61" s="26"/>
      <c r="C61" s="27"/>
      <c r="D61" s="28"/>
      <c r="E61" s="28"/>
      <c r="F61" s="29"/>
      <c r="G61" s="30"/>
      <c r="H61" s="30"/>
      <c r="I61" s="29"/>
      <c r="J61" s="29"/>
      <c r="K61" s="33"/>
      <c r="L61" s="28"/>
    </row>
    <row r="62" customHeight="1" spans="1:12">
      <c r="A62" s="26"/>
      <c r="B62" s="26"/>
      <c r="C62" s="27"/>
      <c r="D62" s="28"/>
      <c r="E62" s="28"/>
      <c r="F62" s="29"/>
      <c r="G62" s="30"/>
      <c r="H62" s="30"/>
      <c r="I62" s="29"/>
      <c r="J62" s="29"/>
      <c r="K62" s="33"/>
      <c r="L62" s="28"/>
    </row>
    <row r="63" customHeight="1" spans="1:12">
      <c r="A63" s="26"/>
      <c r="B63" s="26"/>
      <c r="C63" s="27"/>
      <c r="D63" s="28"/>
      <c r="E63" s="28"/>
      <c r="F63" s="29"/>
      <c r="G63" s="30"/>
      <c r="H63" s="30"/>
      <c r="I63" s="29"/>
      <c r="J63" s="29"/>
      <c r="K63" s="33"/>
      <c r="L63" s="28"/>
    </row>
    <row r="64" customHeight="1" spans="2:12">
      <c r="B64" s="1"/>
      <c r="F64" s="1"/>
      <c r="I64" s="1"/>
      <c r="L64" s="28"/>
    </row>
    <row r="65" customHeight="1" spans="2:12">
      <c r="B65" s="1"/>
      <c r="F65" s="1"/>
      <c r="I65" s="1"/>
      <c r="L65" s="28"/>
    </row>
    <row r="66" customHeight="1" spans="2:12">
      <c r="B66" s="1"/>
      <c r="F66" s="1"/>
      <c r="I66" s="1"/>
      <c r="L66" s="28"/>
    </row>
    <row r="67" customHeight="1" spans="2:12">
      <c r="B67" s="1"/>
      <c r="F67" s="1"/>
      <c r="I67" s="1"/>
      <c r="L67" s="28"/>
    </row>
    <row r="68" customHeight="1" spans="2:12">
      <c r="B68" s="1"/>
      <c r="F68" s="1"/>
      <c r="I68" s="1"/>
      <c r="L68" s="28"/>
    </row>
    <row r="69" customHeight="1" spans="2:12">
      <c r="B69" s="1"/>
      <c r="F69" s="1"/>
      <c r="I69" s="1"/>
      <c r="L69" s="28"/>
    </row>
    <row r="70" customHeight="1" spans="2:12">
      <c r="B70" s="1"/>
      <c r="F70" s="1"/>
      <c r="I70" s="1"/>
      <c r="L70" s="28"/>
    </row>
    <row r="71" customHeight="1" spans="2:12">
      <c r="B71" s="1"/>
      <c r="F71" s="1"/>
      <c r="I71" s="1"/>
      <c r="L71" s="28"/>
    </row>
    <row r="72" customHeight="1" spans="2:12">
      <c r="B72" s="1"/>
      <c r="F72" s="1"/>
      <c r="I72" s="1"/>
      <c r="L72" s="28"/>
    </row>
    <row r="73" customHeight="1" spans="2:12">
      <c r="B73" s="1"/>
      <c r="F73" s="1"/>
      <c r="I73" s="1"/>
      <c r="L73" s="28"/>
    </row>
    <row r="74" customHeight="1" spans="2:12">
      <c r="B74" s="1"/>
      <c r="F74" s="1"/>
      <c r="I74" s="1"/>
      <c r="L74" s="28"/>
    </row>
    <row r="75" customHeight="1" spans="2:12">
      <c r="B75" s="1"/>
      <c r="F75" s="1"/>
      <c r="I75" s="1"/>
      <c r="L75" s="28"/>
    </row>
    <row r="76" customHeight="1" spans="2:12">
      <c r="B76" s="1"/>
      <c r="F76" s="1"/>
      <c r="L76" s="28"/>
    </row>
    <row r="77" customHeight="1" spans="2:12">
      <c r="B77" s="1"/>
      <c r="F77" s="1"/>
      <c r="L77" s="28"/>
    </row>
    <row r="78" customHeight="1" spans="2:12">
      <c r="B78" s="1"/>
      <c r="F78" s="1"/>
      <c r="L78" s="28"/>
    </row>
    <row r="79" customHeight="1" spans="2:12">
      <c r="B79" s="1"/>
      <c r="F79" s="1"/>
      <c r="L79" s="28"/>
    </row>
    <row r="80" customHeight="1" spans="2:12">
      <c r="B80" s="1"/>
      <c r="F80" s="1"/>
      <c r="L80" s="28"/>
    </row>
    <row r="81" customHeight="1" spans="2:12">
      <c r="B81" s="1"/>
      <c r="F81" s="1"/>
      <c r="L81" s="28"/>
    </row>
    <row r="82" customHeight="1" spans="2:12">
      <c r="B82" s="1"/>
      <c r="F82" s="1"/>
      <c r="L82" s="28"/>
    </row>
    <row r="83" customHeight="1" spans="2:12">
      <c r="B83" s="1"/>
      <c r="F83" s="1"/>
      <c r="L83" s="28"/>
    </row>
    <row r="84" customHeight="1" spans="2:12">
      <c r="B84" s="1"/>
      <c r="F84" s="1"/>
      <c r="L84" s="28"/>
    </row>
    <row r="85" customHeight="1" spans="2:12">
      <c r="B85" s="1"/>
      <c r="F85" s="1"/>
      <c r="L85" s="28"/>
    </row>
    <row r="86" customHeight="1" spans="2:12">
      <c r="B86" s="1"/>
      <c r="F86" s="1"/>
      <c r="L86" s="28"/>
    </row>
    <row r="87" customHeight="1" spans="2:12">
      <c r="B87" s="1"/>
      <c r="F87" s="1"/>
      <c r="L87" s="28"/>
    </row>
    <row r="88" customHeight="1" spans="2:12">
      <c r="B88" s="1"/>
      <c r="F88" s="1"/>
      <c r="L88" s="28"/>
    </row>
    <row r="89" customHeight="1" spans="2:12">
      <c r="B89" s="1"/>
      <c r="F89" s="1"/>
      <c r="L89" s="28"/>
    </row>
    <row r="90" customHeight="1" spans="2:12">
      <c r="B90" s="1"/>
      <c r="F90" s="1"/>
      <c r="L90" s="34"/>
    </row>
    <row r="91" customHeight="1" spans="2:6">
      <c r="B91" s="1"/>
      <c r="F91" s="1"/>
    </row>
    <row r="92" customHeight="1" spans="2:6">
      <c r="B92" s="1"/>
      <c r="F92" s="1"/>
    </row>
    <row r="93" customHeight="1" spans="2:6">
      <c r="B93" s="1"/>
      <c r="F93" s="1"/>
    </row>
    <row r="94" customHeight="1" spans="2:6">
      <c r="B94" s="1"/>
      <c r="F94" s="1"/>
    </row>
    <row r="95" customHeight="1" spans="2:6">
      <c r="B95" s="1"/>
      <c r="F95" s="1"/>
    </row>
    <row r="96" customHeight="1" spans="2:6">
      <c r="B96" s="1"/>
      <c r="F96" s="1"/>
    </row>
    <row r="97" customHeight="1" spans="2:6">
      <c r="B97" s="1"/>
      <c r="F97" s="1"/>
    </row>
    <row r="98" customHeight="1" spans="2:6">
      <c r="B98" s="1"/>
      <c r="F98" s="1"/>
    </row>
    <row r="99" customHeight="1" spans="2:6">
      <c r="B99" s="1"/>
      <c r="F99" s="1"/>
    </row>
    <row r="100" customHeight="1" spans="2:6">
      <c r="B100" s="1"/>
      <c r="F100" s="1"/>
    </row>
    <row r="101" customHeight="1" spans="2:6">
      <c r="B101" s="1"/>
      <c r="F101" s="1"/>
    </row>
    <row r="102" customHeight="1" spans="2:6">
      <c r="B102" s="1"/>
      <c r="F102" s="1"/>
    </row>
    <row r="103" customHeight="1" spans="2:6">
      <c r="B103" s="1"/>
      <c r="F103" s="1"/>
    </row>
    <row r="104" customHeight="1" spans="2:6">
      <c r="B104" s="1"/>
      <c r="F104" s="1"/>
    </row>
    <row r="105" customHeight="1" spans="2:6">
      <c r="B105" s="1"/>
      <c r="F105" s="1"/>
    </row>
    <row r="106" customHeight="1" spans="2:6">
      <c r="B106" s="1"/>
      <c r="F106" s="1"/>
    </row>
    <row r="107" customHeight="1" spans="2:6">
      <c r="B107" s="1"/>
      <c r="F107" s="1"/>
    </row>
    <row r="108" customHeight="1" spans="2:6">
      <c r="B108" s="1"/>
      <c r="F108" s="1"/>
    </row>
    <row r="109" customHeight="1" spans="2:6">
      <c r="B109" s="1"/>
      <c r="F109" s="1"/>
    </row>
    <row r="110" customHeight="1" spans="2:6">
      <c r="B110" s="1"/>
      <c r="F110" s="1"/>
    </row>
    <row r="111" customHeight="1" spans="2:6">
      <c r="B111" s="1"/>
      <c r="F111" s="1"/>
    </row>
  </sheetData>
  <mergeCells count="28">
    <mergeCell ref="A1:K1"/>
    <mergeCell ref="A2:K2"/>
    <mergeCell ref="D3:K3"/>
    <mergeCell ref="D6:K6"/>
    <mergeCell ref="C7:D7"/>
    <mergeCell ref="F7:K7"/>
    <mergeCell ref="B8:K8"/>
    <mergeCell ref="B9:K9"/>
    <mergeCell ref="B18:K18"/>
    <mergeCell ref="B19:K19"/>
    <mergeCell ref="A20:K20"/>
    <mergeCell ref="A4:A5"/>
    <mergeCell ref="A10:A17"/>
    <mergeCell ref="A21:A22"/>
    <mergeCell ref="B4:B5"/>
    <mergeCell ref="B21:B22"/>
    <mergeCell ref="C4:C5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D4:K5"/>
    <mergeCell ref="B10:K1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3"/>
  <sheetViews>
    <sheetView topLeftCell="A18" workbookViewId="0">
      <selection activeCell="K30" sqref="K30"/>
    </sheetView>
  </sheetViews>
  <sheetFormatPr defaultColWidth="9" defaultRowHeight="15" customHeight="1"/>
  <cols>
    <col min="1" max="1" width="6.16153846153846" style="1" customWidth="1"/>
    <col min="2" max="2" width="6.5" style="57" customWidth="1"/>
    <col min="3" max="4" width="10" style="1" customWidth="1"/>
    <col min="5" max="5" width="8.66923076923077" style="1" customWidth="1"/>
    <col min="7" max="7" width="7.33076923076923" style="1" customWidth="1"/>
    <col min="8" max="8" width="8.83076923076923" style="1" customWidth="1"/>
    <col min="9" max="9" width="9.83076923076923" style="40" customWidth="1"/>
    <col min="10" max="10" width="10.8307692307692" style="1" customWidth="1"/>
    <col min="11" max="11" width="8.5" style="1" customWidth="1"/>
    <col min="12" max="12" width="12.6615384615385" style="2"/>
    <col min="13" max="13" width="10" style="1" customWidth="1"/>
  </cols>
  <sheetData>
    <row r="1" s="1" customFormat="1" customHeight="1" spans="1:11">
      <c r="A1" s="3" t="s">
        <v>45</v>
      </c>
      <c r="B1" s="3"/>
      <c r="C1" s="3"/>
      <c r="D1" s="3"/>
      <c r="E1" s="3"/>
      <c r="F1" s="3"/>
      <c r="G1" s="3"/>
      <c r="H1" s="3"/>
      <c r="I1" s="46"/>
      <c r="J1" s="3"/>
      <c r="K1" s="3"/>
    </row>
    <row r="2" s="1" customFormat="1" customHeight="1" spans="1:11">
      <c r="A2" s="3" t="s">
        <v>1</v>
      </c>
      <c r="B2" s="3"/>
      <c r="C2" s="3"/>
      <c r="D2" s="3"/>
      <c r="E2" s="3"/>
      <c r="F2" s="3"/>
      <c r="G2" s="3"/>
      <c r="H2" s="3"/>
      <c r="I2" s="46"/>
      <c r="J2" s="3"/>
      <c r="K2" s="3"/>
    </row>
    <row r="3" s="1" customFormat="1" ht="24" customHeight="1" spans="1:11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5"/>
      <c r="I3" s="47"/>
      <c r="J3" s="5"/>
      <c r="K3" s="5"/>
    </row>
    <row r="4" s="1" customFormat="1" ht="14" customHeight="1" spans="1:11">
      <c r="A4" s="4" t="s">
        <v>5</v>
      </c>
      <c r="B4" s="5" t="s">
        <v>6</v>
      </c>
      <c r="C4" s="4"/>
      <c r="D4" s="5" t="s">
        <v>7</v>
      </c>
      <c r="E4" s="5"/>
      <c r="F4" s="5"/>
      <c r="G4" s="5"/>
      <c r="H4" s="5"/>
      <c r="I4" s="47"/>
      <c r="J4" s="5"/>
      <c r="K4" s="5"/>
    </row>
    <row r="5" s="1" customFormat="1" ht="14" customHeight="1" spans="1:11">
      <c r="A5" s="4"/>
      <c r="B5" s="5"/>
      <c r="C5" s="4"/>
      <c r="D5" s="5"/>
      <c r="E5" s="5"/>
      <c r="F5" s="5"/>
      <c r="G5" s="5"/>
      <c r="H5" s="5"/>
      <c r="I5" s="47"/>
      <c r="J5" s="5"/>
      <c r="K5" s="5"/>
    </row>
    <row r="6" s="1" customFormat="1" ht="36" customHeight="1" spans="1:11">
      <c r="A6" s="4" t="s">
        <v>8</v>
      </c>
      <c r="B6" s="4"/>
      <c r="C6" s="4"/>
      <c r="D6" s="6"/>
      <c r="E6" s="6"/>
      <c r="F6" s="6"/>
      <c r="G6" s="6"/>
      <c r="H6" s="6"/>
      <c r="I6" s="48"/>
      <c r="J6" s="6"/>
      <c r="K6" s="6"/>
    </row>
    <row r="7" s="1" customFormat="1" ht="14" customHeight="1" spans="1:11">
      <c r="A7" s="4" t="s">
        <v>9</v>
      </c>
      <c r="B7" s="4" t="s">
        <v>10</v>
      </c>
      <c r="C7" s="7">
        <v>0.3501</v>
      </c>
      <c r="D7" s="4"/>
      <c r="E7" s="8" t="s">
        <v>11</v>
      </c>
      <c r="F7" s="5" t="s">
        <v>12</v>
      </c>
      <c r="G7" s="5"/>
      <c r="H7" s="5"/>
      <c r="I7" s="47"/>
      <c r="J7" s="5"/>
      <c r="K7" s="5"/>
    </row>
    <row r="8" s="1" customFormat="1" ht="60" customHeight="1" spans="1:11">
      <c r="A8" s="4" t="s">
        <v>13</v>
      </c>
      <c r="B8" s="5" t="s">
        <v>14</v>
      </c>
      <c r="C8" s="5"/>
      <c r="D8" s="5"/>
      <c r="E8" s="5"/>
      <c r="F8" s="5"/>
      <c r="G8" s="5"/>
      <c r="H8" s="5"/>
      <c r="I8" s="47"/>
      <c r="J8" s="5"/>
      <c r="K8" s="5"/>
    </row>
    <row r="9" s="1" customFormat="1" ht="60" customHeight="1" spans="1:11">
      <c r="A9" s="4" t="s">
        <v>15</v>
      </c>
      <c r="B9" s="5" t="s">
        <v>16</v>
      </c>
      <c r="C9" s="5"/>
      <c r="D9" s="5"/>
      <c r="E9" s="5"/>
      <c r="F9" s="5"/>
      <c r="G9" s="5"/>
      <c r="H9" s="5"/>
      <c r="I9" s="47"/>
      <c r="J9" s="5"/>
      <c r="K9" s="5"/>
    </row>
    <row r="10" s="1" customFormat="1" ht="14" customHeight="1" spans="1:11">
      <c r="A10" s="4" t="s">
        <v>17</v>
      </c>
      <c r="B10" s="9" t="s">
        <v>18</v>
      </c>
      <c r="C10" s="9"/>
      <c r="D10" s="9"/>
      <c r="E10" s="9"/>
      <c r="F10" s="9"/>
      <c r="G10" s="9"/>
      <c r="H10" s="9"/>
      <c r="I10" s="49"/>
      <c r="J10" s="9"/>
      <c r="K10" s="9"/>
    </row>
    <row r="11" s="1" customFormat="1" ht="14" customHeight="1" spans="1:11">
      <c r="A11" s="4"/>
      <c r="B11" s="9"/>
      <c r="C11" s="9"/>
      <c r="D11" s="9"/>
      <c r="E11" s="9"/>
      <c r="F11" s="9"/>
      <c r="G11" s="9"/>
      <c r="H11" s="9"/>
      <c r="I11" s="49"/>
      <c r="J11" s="9"/>
      <c r="K11" s="9"/>
    </row>
    <row r="12" s="1" customFormat="1" ht="14" customHeight="1" spans="1:11">
      <c r="A12" s="4"/>
      <c r="B12" s="9"/>
      <c r="C12" s="9"/>
      <c r="D12" s="9"/>
      <c r="E12" s="9"/>
      <c r="F12" s="9"/>
      <c r="G12" s="9"/>
      <c r="H12" s="9"/>
      <c r="I12" s="49"/>
      <c r="J12" s="9"/>
      <c r="K12" s="9"/>
    </row>
    <row r="13" s="1" customFormat="1" ht="14" customHeight="1" spans="1:11">
      <c r="A13" s="4"/>
      <c r="B13" s="9"/>
      <c r="C13" s="9"/>
      <c r="D13" s="9"/>
      <c r="E13" s="9"/>
      <c r="F13" s="9"/>
      <c r="G13" s="9"/>
      <c r="H13" s="9"/>
      <c r="I13" s="49"/>
      <c r="J13" s="9"/>
      <c r="K13" s="9"/>
    </row>
    <row r="14" s="1" customFormat="1" ht="14" customHeight="1" spans="1:11">
      <c r="A14" s="4"/>
      <c r="B14" s="9"/>
      <c r="C14" s="9"/>
      <c r="D14" s="9"/>
      <c r="E14" s="9"/>
      <c r="F14" s="9"/>
      <c r="G14" s="9"/>
      <c r="H14" s="9"/>
      <c r="I14" s="49"/>
      <c r="J14" s="9"/>
      <c r="K14" s="9"/>
    </row>
    <row r="15" s="1" customFormat="1" ht="14" customHeight="1" spans="1:11">
      <c r="A15" s="4"/>
      <c r="B15" s="9"/>
      <c r="C15" s="9"/>
      <c r="D15" s="9"/>
      <c r="E15" s="9"/>
      <c r="F15" s="9"/>
      <c r="G15" s="9"/>
      <c r="H15" s="9"/>
      <c r="I15" s="49"/>
      <c r="J15" s="9"/>
      <c r="K15" s="9"/>
    </row>
    <row r="16" s="1" customFormat="1" ht="14" customHeight="1" spans="1:11">
      <c r="A16" s="4"/>
      <c r="B16" s="9"/>
      <c r="C16" s="9"/>
      <c r="D16" s="9"/>
      <c r="E16" s="9"/>
      <c r="F16" s="9"/>
      <c r="G16" s="9"/>
      <c r="H16" s="9"/>
      <c r="I16" s="49"/>
      <c r="J16" s="9"/>
      <c r="K16" s="9"/>
    </row>
    <row r="17" s="1" customFormat="1" ht="34.5" customHeight="1" spans="1:11">
      <c r="A17" s="4"/>
      <c r="B17" s="9"/>
      <c r="C17" s="9"/>
      <c r="D17" s="9"/>
      <c r="E17" s="9"/>
      <c r="F17" s="9"/>
      <c r="G17" s="9"/>
      <c r="H17" s="9"/>
      <c r="I17" s="49"/>
      <c r="J17" s="9"/>
      <c r="K17" s="9"/>
    </row>
    <row r="18" s="1" customFormat="1" ht="36" customHeight="1" spans="1:11">
      <c r="A18" s="4" t="s">
        <v>19</v>
      </c>
      <c r="B18" s="5" t="s">
        <v>20</v>
      </c>
      <c r="C18" s="5"/>
      <c r="D18" s="5"/>
      <c r="E18" s="5"/>
      <c r="F18" s="5"/>
      <c r="G18" s="5"/>
      <c r="H18" s="5"/>
      <c r="I18" s="47"/>
      <c r="J18" s="5"/>
      <c r="K18" s="5"/>
    </row>
    <row r="19" s="1" customFormat="1" ht="36" customHeight="1" spans="1:13">
      <c r="A19" s="4" t="s">
        <v>21</v>
      </c>
      <c r="B19" s="5" t="s">
        <v>51</v>
      </c>
      <c r="C19" s="5"/>
      <c r="D19" s="5"/>
      <c r="E19" s="5"/>
      <c r="F19" s="5"/>
      <c r="G19" s="5"/>
      <c r="H19" s="5"/>
      <c r="I19" s="47"/>
      <c r="J19" s="5"/>
      <c r="K19" s="5"/>
      <c r="M19" s="39"/>
    </row>
    <row r="20" ht="38" customHeight="1" spans="1:15">
      <c r="A20" s="10" t="s">
        <v>52</v>
      </c>
      <c r="B20" s="3"/>
      <c r="C20" s="3"/>
      <c r="D20" s="3"/>
      <c r="E20" s="3"/>
      <c r="F20" s="3"/>
      <c r="G20" s="3"/>
      <c r="H20" s="3"/>
      <c r="I20" s="46"/>
      <c r="J20" s="3"/>
      <c r="K20" s="3"/>
      <c r="L20" s="28"/>
      <c r="N20" s="1"/>
      <c r="O20" s="1"/>
    </row>
    <row r="21" customHeight="1" spans="1:15">
      <c r="A21" s="5" t="s">
        <v>23</v>
      </c>
      <c r="B21" s="5" t="s">
        <v>24</v>
      </c>
      <c r="C21" s="11" t="s">
        <v>25</v>
      </c>
      <c r="D21" s="12" t="s">
        <v>26</v>
      </c>
      <c r="E21" s="13" t="s">
        <v>27</v>
      </c>
      <c r="F21" s="3" t="s">
        <v>28</v>
      </c>
      <c r="G21" s="14" t="s">
        <v>29</v>
      </c>
      <c r="H21" s="14"/>
      <c r="I21" s="5" t="s">
        <v>30</v>
      </c>
      <c r="J21" s="5"/>
      <c r="K21" s="5" t="s">
        <v>31</v>
      </c>
      <c r="L21" s="28"/>
      <c r="N21" s="1"/>
      <c r="O21" s="1"/>
    </row>
    <row r="22" ht="9" customHeight="1" spans="1:15">
      <c r="A22" s="5"/>
      <c r="B22" s="5"/>
      <c r="C22" s="11"/>
      <c r="D22" s="12"/>
      <c r="E22" s="13"/>
      <c r="F22" s="3"/>
      <c r="G22" s="14"/>
      <c r="H22" s="14"/>
      <c r="I22" s="5"/>
      <c r="J22" s="5"/>
      <c r="K22" s="5"/>
      <c r="L22" s="28"/>
      <c r="N22" s="1"/>
      <c r="O22" s="1"/>
    </row>
    <row r="23" s="1" customFormat="1" ht="22" customHeight="1" spans="1:14">
      <c r="A23" s="15">
        <v>1</v>
      </c>
      <c r="B23" s="15">
        <v>2404</v>
      </c>
      <c r="C23" s="15">
        <v>107.67</v>
      </c>
      <c r="D23" s="22">
        <f>C23*0.24</f>
        <v>25.8408</v>
      </c>
      <c r="E23" s="18">
        <f t="shared" ref="E23:E31" si="0">C23-D23</f>
        <v>81.8292</v>
      </c>
      <c r="F23" s="19" t="s">
        <v>33</v>
      </c>
      <c r="G23" s="21">
        <v>5200</v>
      </c>
      <c r="H23" s="21">
        <f t="shared" ref="H23:H31" si="1">G23*C23</f>
        <v>559884</v>
      </c>
      <c r="I23" s="25">
        <v>530000</v>
      </c>
      <c r="J23" s="25">
        <f t="shared" ref="J23:J31" si="2">H23*0.9</f>
        <v>503895.6</v>
      </c>
      <c r="K23" s="20">
        <v>2021062</v>
      </c>
      <c r="L23" s="29"/>
      <c r="M23" s="26"/>
      <c r="N23" s="26"/>
    </row>
    <row r="24" s="1" customFormat="1" ht="22" customHeight="1" spans="1:14">
      <c r="A24" s="15">
        <v>3</v>
      </c>
      <c r="B24" s="15">
        <v>1903</v>
      </c>
      <c r="C24" s="15">
        <v>106.19</v>
      </c>
      <c r="D24" s="22">
        <f>C24*0.24</f>
        <v>25.4856</v>
      </c>
      <c r="E24" s="18">
        <f t="shared" si="0"/>
        <v>80.7044</v>
      </c>
      <c r="F24" s="19" t="s">
        <v>33</v>
      </c>
      <c r="G24" s="21">
        <v>5200</v>
      </c>
      <c r="H24" s="21">
        <f t="shared" si="1"/>
        <v>552188</v>
      </c>
      <c r="I24" s="25">
        <v>537852</v>
      </c>
      <c r="J24" s="25">
        <f t="shared" si="2"/>
        <v>496969.2</v>
      </c>
      <c r="K24" s="20">
        <v>2021062</v>
      </c>
      <c r="L24" s="29"/>
      <c r="M24" s="26"/>
      <c r="N24" s="26"/>
    </row>
    <row r="25" s="1" customFormat="1" ht="22" customHeight="1" spans="1:14">
      <c r="A25" s="15">
        <v>6</v>
      </c>
      <c r="B25" s="15">
        <v>901</v>
      </c>
      <c r="C25" s="15">
        <v>130.84</v>
      </c>
      <c r="D25" s="22">
        <f>C25*0.2</f>
        <v>26.168</v>
      </c>
      <c r="E25" s="18">
        <f t="shared" si="0"/>
        <v>104.672</v>
      </c>
      <c r="F25" s="19" t="s">
        <v>32</v>
      </c>
      <c r="G25" s="21">
        <v>5700</v>
      </c>
      <c r="H25" s="21">
        <f t="shared" si="1"/>
        <v>745788</v>
      </c>
      <c r="I25" s="25">
        <v>700000</v>
      </c>
      <c r="J25" s="25">
        <f t="shared" si="2"/>
        <v>671209.2</v>
      </c>
      <c r="K25" s="20">
        <v>2023166</v>
      </c>
      <c r="L25" s="29"/>
      <c r="M25" s="26"/>
      <c r="N25" s="26"/>
    </row>
    <row r="26" s="1" customFormat="1" ht="22" customHeight="1" spans="1:14">
      <c r="A26" s="15">
        <v>6</v>
      </c>
      <c r="B26" s="15">
        <v>1101</v>
      </c>
      <c r="C26" s="15">
        <v>130.84</v>
      </c>
      <c r="D26" s="22">
        <f>C26*0.2</f>
        <v>26.168</v>
      </c>
      <c r="E26" s="18">
        <f t="shared" si="0"/>
        <v>104.672</v>
      </c>
      <c r="F26" s="19" t="s">
        <v>32</v>
      </c>
      <c r="G26" s="21">
        <v>5600</v>
      </c>
      <c r="H26" s="21">
        <f t="shared" si="1"/>
        <v>732704</v>
      </c>
      <c r="I26" s="25">
        <v>705000</v>
      </c>
      <c r="J26" s="25">
        <f t="shared" si="2"/>
        <v>659433.6</v>
      </c>
      <c r="K26" s="20">
        <v>2023166</v>
      </c>
      <c r="L26" s="29"/>
      <c r="M26" s="26"/>
      <c r="N26" s="26"/>
    </row>
    <row r="27" s="1" customFormat="1" ht="22" customHeight="1" spans="1:14">
      <c r="A27" s="15">
        <v>7</v>
      </c>
      <c r="B27" s="15">
        <v>601</v>
      </c>
      <c r="C27" s="15">
        <v>131.06</v>
      </c>
      <c r="D27" s="22">
        <f>C27*0.2</f>
        <v>26.212</v>
      </c>
      <c r="E27" s="18">
        <f t="shared" si="0"/>
        <v>104.848</v>
      </c>
      <c r="F27" s="19" t="s">
        <v>32</v>
      </c>
      <c r="G27" s="21">
        <v>5600</v>
      </c>
      <c r="H27" s="21">
        <f t="shared" si="1"/>
        <v>733936</v>
      </c>
      <c r="I27" s="25">
        <v>705000</v>
      </c>
      <c r="J27" s="25">
        <f t="shared" si="2"/>
        <v>660542.4</v>
      </c>
      <c r="K27" s="20">
        <v>2023166</v>
      </c>
      <c r="L27" s="29"/>
      <c r="M27" s="26"/>
      <c r="N27" s="26"/>
    </row>
    <row r="28" s="1" customFormat="1" ht="22" customHeight="1" spans="1:14">
      <c r="A28" s="15">
        <v>7</v>
      </c>
      <c r="B28" s="15">
        <v>403</v>
      </c>
      <c r="C28" s="15">
        <v>131.89</v>
      </c>
      <c r="D28" s="22">
        <f>C28*0.2</f>
        <v>26.378</v>
      </c>
      <c r="E28" s="18">
        <f t="shared" si="0"/>
        <v>105.512</v>
      </c>
      <c r="F28" s="19" t="s">
        <v>32</v>
      </c>
      <c r="G28" s="21">
        <v>5500</v>
      </c>
      <c r="H28" s="21">
        <f t="shared" si="1"/>
        <v>725395</v>
      </c>
      <c r="I28" s="25">
        <v>668000</v>
      </c>
      <c r="J28" s="25">
        <f t="shared" si="2"/>
        <v>652855.5</v>
      </c>
      <c r="K28" s="20">
        <v>2023166</v>
      </c>
      <c r="L28" s="29"/>
      <c r="M28" s="26"/>
      <c r="N28" s="26"/>
    </row>
    <row r="29" s="1" customFormat="1" ht="22" customHeight="1" spans="1:14">
      <c r="A29" s="15">
        <v>8</v>
      </c>
      <c r="B29" s="15">
        <v>2402</v>
      </c>
      <c r="C29" s="15">
        <v>106.48</v>
      </c>
      <c r="D29" s="22">
        <f>C29*0.24</f>
        <v>25.5552</v>
      </c>
      <c r="E29" s="18">
        <f t="shared" si="0"/>
        <v>80.9248</v>
      </c>
      <c r="F29" s="19" t="s">
        <v>33</v>
      </c>
      <c r="G29" s="21">
        <v>6600</v>
      </c>
      <c r="H29" s="21">
        <f t="shared" si="1"/>
        <v>702768</v>
      </c>
      <c r="I29" s="25">
        <v>694118</v>
      </c>
      <c r="J29" s="25">
        <f t="shared" si="2"/>
        <v>632491.2</v>
      </c>
      <c r="K29" s="20">
        <v>2022082</v>
      </c>
      <c r="L29" s="29"/>
      <c r="M29" s="26"/>
      <c r="N29" s="26"/>
    </row>
    <row r="30" s="1" customFormat="1" ht="22" customHeight="1" spans="1:14">
      <c r="A30" s="15">
        <v>9</v>
      </c>
      <c r="B30" s="15">
        <v>1504</v>
      </c>
      <c r="C30" s="15">
        <v>127.31</v>
      </c>
      <c r="D30" s="22">
        <f>C30*0.2</f>
        <v>25.462</v>
      </c>
      <c r="E30" s="18">
        <f t="shared" si="0"/>
        <v>101.848</v>
      </c>
      <c r="F30" s="19" t="s">
        <v>32</v>
      </c>
      <c r="G30" s="21">
        <v>6200</v>
      </c>
      <c r="H30" s="21">
        <f t="shared" si="1"/>
        <v>789322</v>
      </c>
      <c r="I30" s="25">
        <v>735000</v>
      </c>
      <c r="J30" s="25">
        <f t="shared" si="2"/>
        <v>710389.8</v>
      </c>
      <c r="K30" s="20">
        <v>2023166</v>
      </c>
      <c r="L30" s="29"/>
      <c r="M30" s="26"/>
      <c r="N30" s="26"/>
    </row>
    <row r="31" s="1" customFormat="1" ht="22" customHeight="1" spans="1:14">
      <c r="A31" s="15">
        <v>11</v>
      </c>
      <c r="B31" s="15">
        <v>805</v>
      </c>
      <c r="C31" s="15">
        <v>119.96</v>
      </c>
      <c r="D31" s="22">
        <f>C31*0.17</f>
        <v>20.3932</v>
      </c>
      <c r="E31" s="18">
        <f t="shared" si="0"/>
        <v>99.5668</v>
      </c>
      <c r="F31" s="19" t="s">
        <v>32</v>
      </c>
      <c r="G31" s="21">
        <v>6200</v>
      </c>
      <c r="H31" s="21">
        <f t="shared" si="1"/>
        <v>743752</v>
      </c>
      <c r="I31" s="25">
        <v>700000</v>
      </c>
      <c r="J31" s="25">
        <f t="shared" si="2"/>
        <v>669376.8</v>
      </c>
      <c r="K31" s="20">
        <v>2023119</v>
      </c>
      <c r="L31" s="29"/>
      <c r="M31" s="26"/>
      <c r="N31" s="26"/>
    </row>
    <row r="32" ht="25" customHeight="1" spans="1:12">
      <c r="A32" s="35" t="s">
        <v>47</v>
      </c>
      <c r="B32" s="36"/>
      <c r="C32" s="37">
        <f>SUM(C23:C31)</f>
        <v>1092.24</v>
      </c>
      <c r="D32" s="37"/>
      <c r="E32" s="37"/>
      <c r="F32" s="37"/>
      <c r="G32" s="38">
        <v>5500</v>
      </c>
      <c r="H32" s="21"/>
      <c r="I32" s="38">
        <f>SUM(I23:I31)</f>
        <v>5974970</v>
      </c>
      <c r="J32" s="25"/>
      <c r="K32" s="36"/>
      <c r="L32" s="28"/>
    </row>
    <row r="33" customHeight="1" spans="9:12">
      <c r="I33" s="1"/>
      <c r="L33" s="28"/>
    </row>
    <row r="34" customHeight="1" spans="2:12">
      <c r="B34" s="1"/>
      <c r="F34" s="1"/>
      <c r="I34" s="1"/>
      <c r="L34" s="28"/>
    </row>
    <row r="35" customHeight="1" spans="2:12">
      <c r="B35" s="1"/>
      <c r="F35" s="1"/>
      <c r="I35" s="1"/>
      <c r="L35" s="28"/>
    </row>
    <row r="36" customHeight="1" spans="1:12">
      <c r="A36" s="26"/>
      <c r="B36" s="26"/>
      <c r="C36" s="27"/>
      <c r="D36" s="28"/>
      <c r="E36" s="28"/>
      <c r="F36" s="29"/>
      <c r="G36" s="30"/>
      <c r="H36" s="30"/>
      <c r="I36" s="29"/>
      <c r="J36" s="29"/>
      <c r="K36" s="33"/>
      <c r="L36" s="28"/>
    </row>
    <row r="37" customHeight="1" spans="1:12">
      <c r="A37" s="26"/>
      <c r="B37" s="26"/>
      <c r="C37" s="27"/>
      <c r="D37" s="28"/>
      <c r="E37" s="28"/>
      <c r="F37" s="29"/>
      <c r="G37" s="30"/>
      <c r="H37" s="30"/>
      <c r="I37" s="29"/>
      <c r="J37" s="29"/>
      <c r="K37" s="33"/>
      <c r="L37" s="28"/>
    </row>
    <row r="38" customHeight="1" spans="1:12">
      <c r="A38" s="26"/>
      <c r="B38" s="26"/>
      <c r="C38" s="27"/>
      <c r="D38" s="28"/>
      <c r="E38" s="28"/>
      <c r="F38" s="29"/>
      <c r="G38" s="30"/>
      <c r="H38" s="30"/>
      <c r="I38" s="29"/>
      <c r="J38" s="29"/>
      <c r="K38" s="33"/>
      <c r="L38" s="28"/>
    </row>
    <row r="39" customHeight="1" spans="1:12">
      <c r="A39" s="26"/>
      <c r="B39" s="26"/>
      <c r="C39" s="27"/>
      <c r="D39" s="28"/>
      <c r="E39" s="28"/>
      <c r="F39" s="29"/>
      <c r="G39" s="30"/>
      <c r="H39" s="30"/>
      <c r="I39" s="29"/>
      <c r="J39" s="29"/>
      <c r="K39" s="33"/>
      <c r="L39" s="28"/>
    </row>
    <row r="40" customHeight="1" spans="1:12">
      <c r="A40" s="26"/>
      <c r="B40" s="26"/>
      <c r="C40" s="27"/>
      <c r="D40" s="28"/>
      <c r="E40" s="28"/>
      <c r="F40" s="29"/>
      <c r="G40" s="30"/>
      <c r="H40" s="30"/>
      <c r="I40" s="29"/>
      <c r="J40" s="29"/>
      <c r="K40" s="33"/>
      <c r="L40" s="28"/>
    </row>
    <row r="41" customHeight="1" spans="1:12">
      <c r="A41" s="26"/>
      <c r="B41" s="26"/>
      <c r="C41" s="27"/>
      <c r="D41" s="28"/>
      <c r="E41" s="28"/>
      <c r="F41" s="29"/>
      <c r="G41" s="30"/>
      <c r="H41" s="30"/>
      <c r="I41" s="29"/>
      <c r="J41" s="29"/>
      <c r="K41" s="33"/>
      <c r="L41" s="28"/>
    </row>
    <row r="42" customHeight="1" spans="1:12">
      <c r="A42" s="26"/>
      <c r="B42" s="26"/>
      <c r="C42" s="27"/>
      <c r="D42" s="28"/>
      <c r="E42" s="28"/>
      <c r="F42" s="29"/>
      <c r="G42" s="30"/>
      <c r="H42" s="30"/>
      <c r="I42" s="29"/>
      <c r="J42" s="29"/>
      <c r="K42" s="33"/>
      <c r="L42" s="28"/>
    </row>
    <row r="43" customHeight="1" spans="1:12">
      <c r="A43" s="26"/>
      <c r="B43" s="26"/>
      <c r="C43" s="27"/>
      <c r="D43" s="28"/>
      <c r="E43" s="28"/>
      <c r="F43" s="29"/>
      <c r="G43" s="30"/>
      <c r="H43" s="30"/>
      <c r="I43" s="29"/>
      <c r="J43" s="29"/>
      <c r="K43" s="33"/>
      <c r="L43" s="28"/>
    </row>
    <row r="44" customHeight="1" spans="1:12">
      <c r="A44" s="26"/>
      <c r="B44" s="26"/>
      <c r="C44" s="27"/>
      <c r="D44" s="28"/>
      <c r="E44" s="28"/>
      <c r="F44" s="29"/>
      <c r="G44" s="30"/>
      <c r="H44" s="30"/>
      <c r="I44" s="29"/>
      <c r="J44" s="29"/>
      <c r="K44" s="33"/>
      <c r="L44" s="28"/>
    </row>
    <row r="45" customHeight="1" spans="1:12">
      <c r="A45" s="26"/>
      <c r="B45" s="26"/>
      <c r="C45" s="27"/>
      <c r="D45" s="28"/>
      <c r="E45" s="28"/>
      <c r="F45" s="29"/>
      <c r="G45" s="30"/>
      <c r="H45" s="30"/>
      <c r="I45" s="29"/>
      <c r="J45" s="29"/>
      <c r="K45" s="33"/>
      <c r="L45" s="28"/>
    </row>
    <row r="46" customHeight="1" spans="1:12">
      <c r="A46" s="26"/>
      <c r="B46" s="26"/>
      <c r="C46" s="27"/>
      <c r="D46" s="28"/>
      <c r="E46" s="28"/>
      <c r="F46" s="29"/>
      <c r="G46" s="30"/>
      <c r="H46" s="30"/>
      <c r="I46" s="29"/>
      <c r="J46" s="29"/>
      <c r="K46" s="33"/>
      <c r="L46" s="28"/>
    </row>
    <row r="47" customHeight="1" spans="1:12">
      <c r="A47" s="26"/>
      <c r="B47" s="26"/>
      <c r="C47" s="27"/>
      <c r="D47" s="28"/>
      <c r="E47" s="28"/>
      <c r="F47" s="29"/>
      <c r="G47" s="30"/>
      <c r="H47" s="30"/>
      <c r="I47" s="29"/>
      <c r="J47" s="29"/>
      <c r="K47" s="33"/>
      <c r="L47" s="28"/>
    </row>
    <row r="48" customHeight="1" spans="1:12">
      <c r="A48" s="26"/>
      <c r="B48" s="26"/>
      <c r="C48" s="27"/>
      <c r="D48" s="28"/>
      <c r="E48" s="28"/>
      <c r="F48" s="29"/>
      <c r="G48" s="30"/>
      <c r="H48" s="30"/>
      <c r="I48" s="29"/>
      <c r="J48" s="29"/>
      <c r="K48" s="33"/>
      <c r="L48" s="28"/>
    </row>
    <row r="49" customHeight="1" spans="1:12">
      <c r="A49" s="26"/>
      <c r="B49" s="26"/>
      <c r="C49" s="27"/>
      <c r="D49" s="28"/>
      <c r="E49" s="28"/>
      <c r="F49" s="29"/>
      <c r="G49" s="30"/>
      <c r="H49" s="30"/>
      <c r="I49" s="29"/>
      <c r="J49" s="29"/>
      <c r="K49" s="33"/>
      <c r="L49" s="28"/>
    </row>
    <row r="50" customHeight="1" spans="1:12">
      <c r="A50" s="26"/>
      <c r="B50" s="26"/>
      <c r="C50" s="27"/>
      <c r="D50" s="28"/>
      <c r="E50" s="28"/>
      <c r="F50" s="29"/>
      <c r="G50" s="30"/>
      <c r="H50" s="30"/>
      <c r="I50" s="29"/>
      <c r="J50" s="29"/>
      <c r="K50" s="33"/>
      <c r="L50" s="28"/>
    </row>
    <row r="51" customHeight="1" spans="1:12">
      <c r="A51" s="26"/>
      <c r="B51" s="26"/>
      <c r="C51" s="27"/>
      <c r="D51" s="28"/>
      <c r="E51" s="28"/>
      <c r="F51" s="29"/>
      <c r="G51" s="30"/>
      <c r="H51" s="30"/>
      <c r="I51" s="29"/>
      <c r="J51" s="29"/>
      <c r="K51" s="33"/>
      <c r="L51" s="28"/>
    </row>
    <row r="52" customHeight="1" spans="1:12">
      <c r="A52" s="26"/>
      <c r="B52" s="26"/>
      <c r="C52" s="27"/>
      <c r="D52" s="28"/>
      <c r="E52" s="28"/>
      <c r="F52" s="29"/>
      <c r="G52" s="30"/>
      <c r="H52" s="30"/>
      <c r="I52" s="29"/>
      <c r="J52" s="29"/>
      <c r="K52" s="33"/>
      <c r="L52" s="28"/>
    </row>
    <row r="53" customHeight="1" spans="1:12">
      <c r="A53" s="26"/>
      <c r="B53" s="26"/>
      <c r="C53" s="27"/>
      <c r="D53" s="28"/>
      <c r="E53" s="28"/>
      <c r="F53" s="29"/>
      <c r="G53" s="30"/>
      <c r="H53" s="30"/>
      <c r="I53" s="29"/>
      <c r="J53" s="29"/>
      <c r="K53" s="33"/>
      <c r="L53" s="28"/>
    </row>
    <row r="54" customHeight="1" spans="1:12">
      <c r="A54" s="26"/>
      <c r="B54" s="26"/>
      <c r="C54" s="27"/>
      <c r="D54" s="28"/>
      <c r="E54" s="28"/>
      <c r="F54" s="29"/>
      <c r="G54" s="30"/>
      <c r="H54" s="30"/>
      <c r="I54" s="29"/>
      <c r="J54" s="29"/>
      <c r="K54" s="33"/>
      <c r="L54" s="28"/>
    </row>
    <row r="55" customHeight="1" spans="1:12">
      <c r="A55" s="26"/>
      <c r="B55" s="26"/>
      <c r="C55" s="27"/>
      <c r="D55" s="28"/>
      <c r="E55" s="28"/>
      <c r="F55" s="29"/>
      <c r="G55" s="30"/>
      <c r="H55" s="30"/>
      <c r="I55" s="29"/>
      <c r="J55" s="29"/>
      <c r="K55" s="33"/>
      <c r="L55" s="28"/>
    </row>
    <row r="56" customHeight="1" spans="1:12">
      <c r="A56" s="26"/>
      <c r="B56" s="26"/>
      <c r="C56" s="27"/>
      <c r="D56" s="28"/>
      <c r="E56" s="28"/>
      <c r="F56" s="29"/>
      <c r="G56" s="30"/>
      <c r="H56" s="30"/>
      <c r="I56" s="29"/>
      <c r="J56" s="29"/>
      <c r="K56" s="33"/>
      <c r="L56" s="28"/>
    </row>
    <row r="57" customHeight="1" spans="1:12">
      <c r="A57" s="26"/>
      <c r="B57" s="26"/>
      <c r="C57" s="27"/>
      <c r="D57" s="28"/>
      <c r="E57" s="28"/>
      <c r="F57" s="29"/>
      <c r="G57" s="30"/>
      <c r="H57" s="30"/>
      <c r="I57" s="29"/>
      <c r="J57" s="29"/>
      <c r="K57" s="33"/>
      <c r="L57" s="28"/>
    </row>
    <row r="58" customHeight="1" spans="1:12">
      <c r="A58" s="26"/>
      <c r="B58" s="26"/>
      <c r="C58" s="27"/>
      <c r="D58" s="28"/>
      <c r="E58" s="28"/>
      <c r="F58" s="29"/>
      <c r="G58" s="30"/>
      <c r="H58" s="30"/>
      <c r="I58" s="29"/>
      <c r="J58" s="29"/>
      <c r="K58" s="33"/>
      <c r="L58" s="28"/>
    </row>
    <row r="59" customHeight="1" spans="1:12">
      <c r="A59" s="26"/>
      <c r="B59" s="26"/>
      <c r="C59" s="27"/>
      <c r="D59" s="28"/>
      <c r="E59" s="28"/>
      <c r="F59" s="29"/>
      <c r="G59" s="30"/>
      <c r="H59" s="30"/>
      <c r="I59" s="29"/>
      <c r="J59" s="29"/>
      <c r="K59" s="33"/>
      <c r="L59" s="28"/>
    </row>
    <row r="60" customHeight="1" spans="1:12">
      <c r="A60" s="26"/>
      <c r="B60" s="26"/>
      <c r="C60" s="27"/>
      <c r="D60" s="28"/>
      <c r="E60" s="28"/>
      <c r="F60" s="29"/>
      <c r="G60" s="30"/>
      <c r="H60" s="30"/>
      <c r="I60" s="29"/>
      <c r="J60" s="29"/>
      <c r="K60" s="33"/>
      <c r="L60" s="28"/>
    </row>
    <row r="61" customHeight="1" spans="1:12">
      <c r="A61" s="26"/>
      <c r="B61" s="26"/>
      <c r="C61" s="27"/>
      <c r="D61" s="28"/>
      <c r="E61" s="28"/>
      <c r="F61" s="29"/>
      <c r="G61" s="30"/>
      <c r="H61" s="30"/>
      <c r="I61" s="29"/>
      <c r="J61" s="29"/>
      <c r="K61" s="33"/>
      <c r="L61" s="28"/>
    </row>
    <row r="62" customHeight="1" spans="1:12">
      <c r="A62" s="26"/>
      <c r="B62" s="26"/>
      <c r="C62" s="27"/>
      <c r="D62" s="28"/>
      <c r="E62" s="28"/>
      <c r="F62" s="29"/>
      <c r="G62" s="30"/>
      <c r="H62" s="30"/>
      <c r="I62" s="29"/>
      <c r="J62" s="29"/>
      <c r="K62" s="33"/>
      <c r="L62" s="28"/>
    </row>
    <row r="63" customHeight="1" spans="1:12">
      <c r="A63" s="26"/>
      <c r="B63" s="26"/>
      <c r="C63" s="27"/>
      <c r="D63" s="28"/>
      <c r="E63" s="28"/>
      <c r="F63" s="29"/>
      <c r="G63" s="30"/>
      <c r="H63" s="30"/>
      <c r="I63" s="29"/>
      <c r="J63" s="29"/>
      <c r="K63" s="33"/>
      <c r="L63" s="28"/>
    </row>
    <row r="64" customHeight="1" spans="1:12">
      <c r="A64" s="26"/>
      <c r="B64" s="26"/>
      <c r="C64" s="27"/>
      <c r="D64" s="28"/>
      <c r="E64" s="28"/>
      <c r="F64" s="29"/>
      <c r="G64" s="30"/>
      <c r="H64" s="30"/>
      <c r="I64" s="29"/>
      <c r="J64" s="29"/>
      <c r="K64" s="33"/>
      <c r="L64" s="28"/>
    </row>
    <row r="65" customHeight="1" spans="1:12">
      <c r="A65" s="26"/>
      <c r="B65" s="26"/>
      <c r="C65" s="27"/>
      <c r="D65" s="28"/>
      <c r="E65" s="28"/>
      <c r="F65" s="29"/>
      <c r="G65" s="30"/>
      <c r="H65" s="30"/>
      <c r="I65" s="29"/>
      <c r="J65" s="29"/>
      <c r="K65" s="33"/>
      <c r="L65" s="28"/>
    </row>
    <row r="66" customHeight="1" spans="2:12">
      <c r="B66" s="1"/>
      <c r="F66" s="1"/>
      <c r="I66" s="1"/>
      <c r="L66" s="28"/>
    </row>
    <row r="67" customHeight="1" spans="2:12">
      <c r="B67" s="1"/>
      <c r="F67" s="1"/>
      <c r="I67" s="1"/>
      <c r="L67" s="28"/>
    </row>
    <row r="68" customHeight="1" spans="2:12">
      <c r="B68" s="1"/>
      <c r="F68" s="1"/>
      <c r="I68" s="1"/>
      <c r="L68" s="28"/>
    </row>
    <row r="69" customHeight="1" spans="2:12">
      <c r="B69" s="1"/>
      <c r="F69" s="1"/>
      <c r="I69" s="1"/>
      <c r="L69" s="28"/>
    </row>
    <row r="70" customHeight="1" spans="2:12">
      <c r="B70" s="1"/>
      <c r="F70" s="1"/>
      <c r="I70" s="1"/>
      <c r="L70" s="28"/>
    </row>
    <row r="71" customHeight="1" spans="2:12">
      <c r="B71" s="1"/>
      <c r="F71" s="1"/>
      <c r="I71" s="1"/>
      <c r="L71" s="28"/>
    </row>
    <row r="72" customHeight="1" spans="2:12">
      <c r="B72" s="1"/>
      <c r="F72" s="1"/>
      <c r="I72" s="1"/>
      <c r="L72" s="28"/>
    </row>
    <row r="73" customHeight="1" spans="2:12">
      <c r="B73" s="1"/>
      <c r="F73" s="1"/>
      <c r="I73" s="1"/>
      <c r="L73" s="28"/>
    </row>
    <row r="74" customHeight="1" spans="2:12">
      <c r="B74" s="1"/>
      <c r="F74" s="1"/>
      <c r="I74" s="1"/>
      <c r="L74" s="28"/>
    </row>
    <row r="75" customHeight="1" spans="2:12">
      <c r="B75" s="1"/>
      <c r="F75" s="1"/>
      <c r="I75" s="1"/>
      <c r="L75" s="28"/>
    </row>
    <row r="76" customHeight="1" spans="2:12">
      <c r="B76" s="1"/>
      <c r="F76" s="1"/>
      <c r="I76" s="1"/>
      <c r="L76" s="28"/>
    </row>
    <row r="77" customHeight="1" spans="2:12">
      <c r="B77" s="1"/>
      <c r="F77" s="1"/>
      <c r="I77" s="1"/>
      <c r="L77" s="28"/>
    </row>
    <row r="78" customHeight="1" spans="2:12">
      <c r="B78" s="1"/>
      <c r="F78" s="1"/>
      <c r="L78" s="28"/>
    </row>
    <row r="79" customHeight="1" spans="2:12">
      <c r="B79" s="1"/>
      <c r="F79" s="1"/>
      <c r="L79" s="28"/>
    </row>
    <row r="80" customHeight="1" spans="2:12">
      <c r="B80" s="1"/>
      <c r="F80" s="1"/>
      <c r="L80" s="28"/>
    </row>
    <row r="81" customHeight="1" spans="2:12">
      <c r="B81" s="1"/>
      <c r="F81" s="1"/>
      <c r="L81" s="28"/>
    </row>
    <row r="82" customHeight="1" spans="2:12">
      <c r="B82" s="1"/>
      <c r="F82" s="1"/>
      <c r="L82" s="28"/>
    </row>
    <row r="83" customHeight="1" spans="2:12">
      <c r="B83" s="1"/>
      <c r="F83" s="1"/>
      <c r="L83" s="28"/>
    </row>
    <row r="84" customHeight="1" spans="2:12">
      <c r="B84" s="1"/>
      <c r="F84" s="1"/>
      <c r="L84" s="28"/>
    </row>
    <row r="85" customHeight="1" spans="2:12">
      <c r="B85" s="1"/>
      <c r="F85" s="1"/>
      <c r="L85" s="28"/>
    </row>
    <row r="86" customHeight="1" spans="2:12">
      <c r="B86" s="1"/>
      <c r="F86" s="1"/>
      <c r="L86" s="28"/>
    </row>
    <row r="87" customHeight="1" spans="2:12">
      <c r="B87" s="1"/>
      <c r="F87" s="1"/>
      <c r="L87" s="28"/>
    </row>
    <row r="88" customHeight="1" spans="2:12">
      <c r="B88" s="1"/>
      <c r="F88" s="1"/>
      <c r="L88" s="28"/>
    </row>
    <row r="89" customHeight="1" spans="2:12">
      <c r="B89" s="1"/>
      <c r="F89" s="1"/>
      <c r="L89" s="28"/>
    </row>
    <row r="90" customHeight="1" spans="2:12">
      <c r="B90" s="1"/>
      <c r="F90" s="1"/>
      <c r="L90" s="28"/>
    </row>
    <row r="91" customHeight="1" spans="2:12">
      <c r="B91" s="1"/>
      <c r="F91" s="1"/>
      <c r="L91" s="28"/>
    </row>
    <row r="92" customHeight="1" spans="2:12">
      <c r="B92" s="1"/>
      <c r="F92" s="1"/>
      <c r="L92" s="34"/>
    </row>
    <row r="93" customHeight="1" spans="2:6">
      <c r="B93" s="1"/>
      <c r="F93" s="1"/>
    </row>
    <row r="94" customHeight="1" spans="2:6">
      <c r="B94" s="1"/>
      <c r="F94" s="1"/>
    </row>
    <row r="95" customHeight="1" spans="2:6">
      <c r="B95" s="1"/>
      <c r="F95" s="1"/>
    </row>
    <row r="96" customHeight="1" spans="2:6">
      <c r="B96" s="1"/>
      <c r="F96" s="1"/>
    </row>
    <row r="97" customHeight="1" spans="2:6">
      <c r="B97" s="1"/>
      <c r="F97" s="1"/>
    </row>
    <row r="98" customHeight="1" spans="2:6">
      <c r="B98" s="1"/>
      <c r="F98" s="1"/>
    </row>
    <row r="99" customHeight="1" spans="2:6">
      <c r="B99" s="1"/>
      <c r="F99" s="1"/>
    </row>
    <row r="100" customHeight="1" spans="2:6">
      <c r="B100" s="1"/>
      <c r="F100" s="1"/>
    </row>
    <row r="101" customHeight="1" spans="2:6">
      <c r="B101" s="1"/>
      <c r="F101" s="1"/>
    </row>
    <row r="102" customHeight="1" spans="2:6">
      <c r="B102" s="1"/>
      <c r="F102" s="1"/>
    </row>
    <row r="103" customHeight="1" spans="2:6">
      <c r="B103" s="1"/>
      <c r="F103" s="1"/>
    </row>
    <row r="104" customHeight="1" spans="2:6">
      <c r="B104" s="1"/>
      <c r="F104" s="1"/>
    </row>
    <row r="105" customHeight="1" spans="2:6">
      <c r="B105" s="1"/>
      <c r="F105" s="1"/>
    </row>
    <row r="106" customHeight="1" spans="2:6">
      <c r="B106" s="1"/>
      <c r="F106" s="1"/>
    </row>
    <row r="107" customHeight="1" spans="2:6">
      <c r="B107" s="1"/>
      <c r="F107" s="1"/>
    </row>
    <row r="108" customHeight="1" spans="2:6">
      <c r="B108" s="1"/>
      <c r="F108" s="1"/>
    </row>
    <row r="109" customHeight="1" spans="2:6">
      <c r="B109" s="1"/>
      <c r="F109" s="1"/>
    </row>
    <row r="110" customHeight="1" spans="2:6">
      <c r="B110" s="1"/>
      <c r="F110" s="1"/>
    </row>
    <row r="111" customHeight="1" spans="2:6">
      <c r="B111" s="1"/>
      <c r="F111" s="1"/>
    </row>
    <row r="112" customHeight="1" spans="2:6">
      <c r="B112" s="1"/>
      <c r="F112" s="1"/>
    </row>
    <row r="113" customHeight="1" spans="2:6">
      <c r="B113" s="1"/>
      <c r="F113" s="1"/>
    </row>
  </sheetData>
  <mergeCells count="26">
    <mergeCell ref="A1:K1"/>
    <mergeCell ref="A2:K2"/>
    <mergeCell ref="D3:K3"/>
    <mergeCell ref="D6:K6"/>
    <mergeCell ref="C7:D7"/>
    <mergeCell ref="F7:K7"/>
    <mergeCell ref="B8:K8"/>
    <mergeCell ref="B9:K9"/>
    <mergeCell ref="B18:K18"/>
    <mergeCell ref="B19:K19"/>
    <mergeCell ref="A20:K20"/>
    <mergeCell ref="A4:A5"/>
    <mergeCell ref="A10:A17"/>
    <mergeCell ref="A21:A22"/>
    <mergeCell ref="B4:B5"/>
    <mergeCell ref="B21:B22"/>
    <mergeCell ref="C4:C5"/>
    <mergeCell ref="C21:C22"/>
    <mergeCell ref="D21:D22"/>
    <mergeCell ref="E21:E22"/>
    <mergeCell ref="F21:F22"/>
    <mergeCell ref="G21:G22"/>
    <mergeCell ref="I21:I22"/>
    <mergeCell ref="K21:K22"/>
    <mergeCell ref="D4:K5"/>
    <mergeCell ref="B10:K17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5"/>
  <sheetViews>
    <sheetView topLeftCell="A18" workbookViewId="0">
      <selection activeCell="A1" sqref="A1:K1"/>
    </sheetView>
  </sheetViews>
  <sheetFormatPr defaultColWidth="9" defaultRowHeight="15" customHeight="1"/>
  <cols>
    <col min="1" max="1" width="6.16153846153846" style="1" customWidth="1"/>
    <col min="2" max="2" width="6.5" style="57" customWidth="1"/>
    <col min="3" max="4" width="10" style="1" customWidth="1"/>
    <col min="5" max="5" width="8.66923076923077" style="1" customWidth="1"/>
    <col min="7" max="7" width="7.33076923076923" style="1" customWidth="1"/>
    <col min="8" max="8" width="8.83076923076923" style="1" hidden="1" customWidth="1"/>
    <col min="9" max="9" width="8.16153846153846" style="40" customWidth="1"/>
    <col min="10" max="10" width="10.8307692307692" style="1" hidden="1" customWidth="1"/>
    <col min="11" max="11" width="8.5" style="1" customWidth="1"/>
    <col min="12" max="12" width="12.6615384615385" style="2"/>
    <col min="13" max="13" width="10" style="1" customWidth="1"/>
  </cols>
  <sheetData>
    <row r="1" s="1" customFormat="1" customHeight="1" spans="1:11">
      <c r="A1" s="3" t="s">
        <v>45</v>
      </c>
      <c r="B1" s="3"/>
      <c r="C1" s="3"/>
      <c r="D1" s="3"/>
      <c r="E1" s="3"/>
      <c r="F1" s="3"/>
      <c r="G1" s="3"/>
      <c r="H1" s="3"/>
      <c r="I1" s="46"/>
      <c r="J1" s="3"/>
      <c r="K1" s="3"/>
    </row>
    <row r="2" s="1" customFormat="1" customHeight="1" spans="1:11">
      <c r="A2" s="3" t="s">
        <v>1</v>
      </c>
      <c r="B2" s="3"/>
      <c r="C2" s="3"/>
      <c r="D2" s="3"/>
      <c r="E2" s="3"/>
      <c r="F2" s="3"/>
      <c r="G2" s="3"/>
      <c r="H2" s="3"/>
      <c r="I2" s="46"/>
      <c r="J2" s="3"/>
      <c r="K2" s="3"/>
    </row>
    <row r="3" s="1" customFormat="1" ht="24" customHeight="1" spans="1:11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5"/>
      <c r="I3" s="47"/>
      <c r="J3" s="5"/>
      <c r="K3" s="5"/>
    </row>
    <row r="4" s="1" customFormat="1" ht="14" customHeight="1" spans="1:11">
      <c r="A4" s="4" t="s">
        <v>5</v>
      </c>
      <c r="B4" s="5" t="s">
        <v>6</v>
      </c>
      <c r="C4" s="4"/>
      <c r="D4" s="5" t="s">
        <v>7</v>
      </c>
      <c r="E4" s="5"/>
      <c r="F4" s="5"/>
      <c r="G4" s="5"/>
      <c r="H4" s="5"/>
      <c r="I4" s="47"/>
      <c r="J4" s="5"/>
      <c r="K4" s="5"/>
    </row>
    <row r="5" s="1" customFormat="1" ht="14" customHeight="1" spans="1:11">
      <c r="A5" s="4"/>
      <c r="B5" s="5"/>
      <c r="C5" s="4"/>
      <c r="D5" s="5"/>
      <c r="E5" s="5"/>
      <c r="F5" s="5"/>
      <c r="G5" s="5"/>
      <c r="H5" s="5"/>
      <c r="I5" s="47"/>
      <c r="J5" s="5"/>
      <c r="K5" s="5"/>
    </row>
    <row r="6" s="1" customFormat="1" ht="36" customHeight="1" spans="1:11">
      <c r="A6" s="4" t="s">
        <v>8</v>
      </c>
      <c r="B6" s="4"/>
      <c r="C6" s="4"/>
      <c r="D6" s="6"/>
      <c r="E6" s="6"/>
      <c r="F6" s="6"/>
      <c r="G6" s="6"/>
      <c r="H6" s="6"/>
      <c r="I6" s="48"/>
      <c r="J6" s="6"/>
      <c r="K6" s="6"/>
    </row>
    <row r="7" s="1" customFormat="1" ht="14" customHeight="1" spans="1:11">
      <c r="A7" s="4" t="s">
        <v>9</v>
      </c>
      <c r="B7" s="4" t="s">
        <v>10</v>
      </c>
      <c r="C7" s="7">
        <v>0.3501</v>
      </c>
      <c r="D7" s="4"/>
      <c r="E7" s="8" t="s">
        <v>11</v>
      </c>
      <c r="F7" s="5" t="s">
        <v>12</v>
      </c>
      <c r="G7" s="5"/>
      <c r="H7" s="5"/>
      <c r="I7" s="47"/>
      <c r="J7" s="5"/>
      <c r="K7" s="5"/>
    </row>
    <row r="8" s="1" customFormat="1" ht="60" customHeight="1" spans="1:11">
      <c r="A8" s="4" t="s">
        <v>13</v>
      </c>
      <c r="B8" s="5" t="s">
        <v>14</v>
      </c>
      <c r="C8" s="5"/>
      <c r="D8" s="5"/>
      <c r="E8" s="5"/>
      <c r="F8" s="5"/>
      <c r="G8" s="5"/>
      <c r="H8" s="5"/>
      <c r="I8" s="47"/>
      <c r="J8" s="5"/>
      <c r="K8" s="5"/>
    </row>
    <row r="9" s="1" customFormat="1" ht="60" customHeight="1" spans="1:11">
      <c r="A9" s="4" t="s">
        <v>15</v>
      </c>
      <c r="B9" s="5" t="s">
        <v>16</v>
      </c>
      <c r="C9" s="5"/>
      <c r="D9" s="5"/>
      <c r="E9" s="5"/>
      <c r="F9" s="5"/>
      <c r="G9" s="5"/>
      <c r="H9" s="5"/>
      <c r="I9" s="47"/>
      <c r="J9" s="5"/>
      <c r="K9" s="5"/>
    </row>
    <row r="10" s="1" customFormat="1" ht="14" customHeight="1" spans="1:11">
      <c r="A10" s="4" t="s">
        <v>17</v>
      </c>
      <c r="B10" s="9" t="s">
        <v>18</v>
      </c>
      <c r="C10" s="9"/>
      <c r="D10" s="9"/>
      <c r="E10" s="9"/>
      <c r="F10" s="9"/>
      <c r="G10" s="9"/>
      <c r="H10" s="9"/>
      <c r="I10" s="49"/>
      <c r="J10" s="9"/>
      <c r="K10" s="9"/>
    </row>
    <row r="11" s="1" customFormat="1" ht="14" customHeight="1" spans="1:11">
      <c r="A11" s="4"/>
      <c r="B11" s="9"/>
      <c r="C11" s="9"/>
      <c r="D11" s="9"/>
      <c r="E11" s="9"/>
      <c r="F11" s="9"/>
      <c r="G11" s="9"/>
      <c r="H11" s="9"/>
      <c r="I11" s="49"/>
      <c r="J11" s="9"/>
      <c r="K11" s="9"/>
    </row>
    <row r="12" s="1" customFormat="1" ht="14" customHeight="1" spans="1:11">
      <c r="A12" s="4"/>
      <c r="B12" s="9"/>
      <c r="C12" s="9"/>
      <c r="D12" s="9"/>
      <c r="E12" s="9"/>
      <c r="F12" s="9"/>
      <c r="G12" s="9"/>
      <c r="H12" s="9"/>
      <c r="I12" s="49"/>
      <c r="J12" s="9"/>
      <c r="K12" s="9"/>
    </row>
    <row r="13" s="1" customFormat="1" ht="14" customHeight="1" spans="1:11">
      <c r="A13" s="4"/>
      <c r="B13" s="9"/>
      <c r="C13" s="9"/>
      <c r="D13" s="9"/>
      <c r="E13" s="9"/>
      <c r="F13" s="9"/>
      <c r="G13" s="9"/>
      <c r="H13" s="9"/>
      <c r="I13" s="49"/>
      <c r="J13" s="9"/>
      <c r="K13" s="9"/>
    </row>
    <row r="14" s="1" customFormat="1" ht="14" customHeight="1" spans="1:11">
      <c r="A14" s="4"/>
      <c r="B14" s="9"/>
      <c r="C14" s="9"/>
      <c r="D14" s="9"/>
      <c r="E14" s="9"/>
      <c r="F14" s="9"/>
      <c r="G14" s="9"/>
      <c r="H14" s="9"/>
      <c r="I14" s="49"/>
      <c r="J14" s="9"/>
      <c r="K14" s="9"/>
    </row>
    <row r="15" s="1" customFormat="1" ht="14" customHeight="1" spans="1:11">
      <c r="A15" s="4"/>
      <c r="B15" s="9"/>
      <c r="C15" s="9"/>
      <c r="D15" s="9"/>
      <c r="E15" s="9"/>
      <c r="F15" s="9"/>
      <c r="G15" s="9"/>
      <c r="H15" s="9"/>
      <c r="I15" s="49"/>
      <c r="J15" s="9"/>
      <c r="K15" s="9"/>
    </row>
    <row r="16" s="1" customFormat="1" ht="14" customHeight="1" spans="1:11">
      <c r="A16" s="4"/>
      <c r="B16" s="9"/>
      <c r="C16" s="9"/>
      <c r="D16" s="9"/>
      <c r="E16" s="9"/>
      <c r="F16" s="9"/>
      <c r="G16" s="9"/>
      <c r="H16" s="9"/>
      <c r="I16" s="49"/>
      <c r="J16" s="9"/>
      <c r="K16" s="9"/>
    </row>
    <row r="17" s="1" customFormat="1" ht="34.5" customHeight="1" spans="1:11">
      <c r="A17" s="4"/>
      <c r="B17" s="9"/>
      <c r="C17" s="9"/>
      <c r="D17" s="9"/>
      <c r="E17" s="9"/>
      <c r="F17" s="9"/>
      <c r="G17" s="9"/>
      <c r="H17" s="9"/>
      <c r="I17" s="49"/>
      <c r="J17" s="9"/>
      <c r="K17" s="9"/>
    </row>
    <row r="18" s="1" customFormat="1" ht="36" customHeight="1" spans="1:11">
      <c r="A18" s="4" t="s">
        <v>19</v>
      </c>
      <c r="B18" s="5" t="s">
        <v>20</v>
      </c>
      <c r="C18" s="5"/>
      <c r="D18" s="5"/>
      <c r="E18" s="5"/>
      <c r="F18" s="5"/>
      <c r="G18" s="5"/>
      <c r="H18" s="5"/>
      <c r="I18" s="47"/>
      <c r="J18" s="5"/>
      <c r="K18" s="5"/>
    </row>
    <row r="19" s="1" customFormat="1" ht="36" customHeight="1" spans="1:13">
      <c r="A19" s="4" t="s">
        <v>21</v>
      </c>
      <c r="B19" s="5" t="s">
        <v>51</v>
      </c>
      <c r="C19" s="5"/>
      <c r="D19" s="5"/>
      <c r="E19" s="5"/>
      <c r="F19" s="5"/>
      <c r="G19" s="5"/>
      <c r="H19" s="5"/>
      <c r="I19" s="47"/>
      <c r="J19" s="5"/>
      <c r="K19" s="5"/>
      <c r="M19" s="39"/>
    </row>
    <row r="20" ht="38" customHeight="1" spans="1:15">
      <c r="A20" s="10" t="s">
        <v>53</v>
      </c>
      <c r="B20" s="3"/>
      <c r="C20" s="3"/>
      <c r="D20" s="3"/>
      <c r="E20" s="3"/>
      <c r="F20" s="3"/>
      <c r="G20" s="3"/>
      <c r="H20" s="3"/>
      <c r="I20" s="46"/>
      <c r="J20" s="3"/>
      <c r="K20" s="3"/>
      <c r="L20" s="28"/>
      <c r="N20" s="1"/>
      <c r="O20" s="1"/>
    </row>
    <row r="21" customHeight="1" spans="1:15">
      <c r="A21" s="5" t="s">
        <v>23</v>
      </c>
      <c r="B21" s="5" t="s">
        <v>24</v>
      </c>
      <c r="C21" s="11" t="s">
        <v>25</v>
      </c>
      <c r="D21" s="12" t="s">
        <v>26</v>
      </c>
      <c r="E21" s="13" t="s">
        <v>27</v>
      </c>
      <c r="F21" s="3" t="s">
        <v>28</v>
      </c>
      <c r="G21" s="14" t="s">
        <v>29</v>
      </c>
      <c r="H21" s="14"/>
      <c r="I21" s="5" t="s">
        <v>30</v>
      </c>
      <c r="J21" s="5"/>
      <c r="K21" s="5" t="s">
        <v>31</v>
      </c>
      <c r="L21" s="28"/>
      <c r="N21" s="1"/>
      <c r="O21" s="1"/>
    </row>
    <row r="22" ht="9" customHeight="1" spans="1:15">
      <c r="A22" s="5"/>
      <c r="B22" s="5"/>
      <c r="C22" s="11"/>
      <c r="D22" s="12"/>
      <c r="E22" s="13"/>
      <c r="F22" s="3"/>
      <c r="G22" s="14"/>
      <c r="H22" s="14"/>
      <c r="I22" s="5"/>
      <c r="J22" s="5"/>
      <c r="K22" s="5"/>
      <c r="L22" s="28"/>
      <c r="N22" s="1"/>
      <c r="O22" s="1"/>
    </row>
    <row r="23" s="1" customFormat="1" ht="22" customHeight="1" spans="1:14">
      <c r="A23" s="15">
        <v>1</v>
      </c>
      <c r="B23" s="15">
        <v>204</v>
      </c>
      <c r="C23" s="15">
        <v>107.67</v>
      </c>
      <c r="D23" s="17">
        <v>25.47</v>
      </c>
      <c r="E23" s="18">
        <f t="shared" ref="E23:E33" si="0">C23-D23</f>
        <v>82.2</v>
      </c>
      <c r="F23" s="19" t="s">
        <v>33</v>
      </c>
      <c r="G23" s="21">
        <v>5500</v>
      </c>
      <c r="H23" s="21">
        <f t="shared" ref="H23:H33" si="1">G23*C23</f>
        <v>592185</v>
      </c>
      <c r="I23" s="25">
        <v>538200</v>
      </c>
      <c r="J23" s="25">
        <f t="shared" ref="J23:J33" si="2">H23*0.9</f>
        <v>532966.5</v>
      </c>
      <c r="K23" s="20">
        <v>2021062</v>
      </c>
      <c r="L23" s="29"/>
      <c r="M23" s="26"/>
      <c r="N23" s="26"/>
    </row>
    <row r="24" s="1" customFormat="1" ht="22" customHeight="1" spans="1:14">
      <c r="A24" s="15">
        <v>5</v>
      </c>
      <c r="B24" s="15">
        <v>501</v>
      </c>
      <c r="C24" s="15">
        <v>129.29</v>
      </c>
      <c r="D24" s="17">
        <v>29.87</v>
      </c>
      <c r="E24" s="18">
        <f t="shared" si="0"/>
        <v>99.42</v>
      </c>
      <c r="F24" s="19" t="s">
        <v>32</v>
      </c>
      <c r="G24" s="21">
        <v>5100</v>
      </c>
      <c r="H24" s="21">
        <f t="shared" si="1"/>
        <v>659379</v>
      </c>
      <c r="I24" s="25">
        <v>600060</v>
      </c>
      <c r="J24" s="25">
        <f t="shared" si="2"/>
        <v>593441.1</v>
      </c>
      <c r="K24" s="20">
        <v>2022080</v>
      </c>
      <c r="L24" s="29"/>
      <c r="M24" s="26"/>
      <c r="N24" s="26"/>
    </row>
    <row r="25" s="1" customFormat="1" ht="22" customHeight="1" spans="1:14">
      <c r="A25" s="15">
        <v>7</v>
      </c>
      <c r="B25" s="15">
        <v>303</v>
      </c>
      <c r="C25" s="15">
        <v>131.89</v>
      </c>
      <c r="D25" s="22">
        <v>24.58</v>
      </c>
      <c r="E25" s="18">
        <f t="shared" si="0"/>
        <v>107.31</v>
      </c>
      <c r="F25" s="19" t="s">
        <v>32</v>
      </c>
      <c r="G25" s="21">
        <v>5500</v>
      </c>
      <c r="H25" s="21">
        <f t="shared" si="1"/>
        <v>725395</v>
      </c>
      <c r="I25" s="25">
        <v>666000</v>
      </c>
      <c r="J25" s="25">
        <f t="shared" si="2"/>
        <v>652855.5</v>
      </c>
      <c r="K25" s="20">
        <v>2023166</v>
      </c>
      <c r="L25" s="29"/>
      <c r="M25" s="26"/>
      <c r="N25" s="26"/>
    </row>
    <row r="26" s="1" customFormat="1" ht="22" customHeight="1" spans="1:14">
      <c r="A26" s="15">
        <v>10</v>
      </c>
      <c r="B26" s="15">
        <v>1101</v>
      </c>
      <c r="C26" s="15">
        <v>143.35</v>
      </c>
      <c r="D26" s="17">
        <v>21.458</v>
      </c>
      <c r="E26" s="18">
        <f t="shared" si="0"/>
        <v>121.892</v>
      </c>
      <c r="F26" s="19" t="s">
        <v>32</v>
      </c>
      <c r="G26" s="21">
        <v>6200</v>
      </c>
      <c r="H26" s="21">
        <f t="shared" si="1"/>
        <v>888770</v>
      </c>
      <c r="I26" s="25">
        <v>800000</v>
      </c>
      <c r="J26" s="25">
        <f t="shared" si="2"/>
        <v>799893</v>
      </c>
      <c r="K26" s="20">
        <v>2023086</v>
      </c>
      <c r="L26" s="29"/>
      <c r="M26" s="26"/>
      <c r="N26" s="26"/>
    </row>
    <row r="27" s="1" customFormat="1" ht="22" customHeight="1" spans="1:14">
      <c r="A27" s="15">
        <v>11</v>
      </c>
      <c r="B27" s="15">
        <v>602</v>
      </c>
      <c r="C27" s="15">
        <v>119.96</v>
      </c>
      <c r="D27" s="22">
        <v>19.564</v>
      </c>
      <c r="E27" s="18">
        <f t="shared" si="0"/>
        <v>100.396</v>
      </c>
      <c r="F27" s="19" t="s">
        <v>32</v>
      </c>
      <c r="G27" s="21">
        <v>6400</v>
      </c>
      <c r="H27" s="21">
        <f t="shared" si="1"/>
        <v>767744</v>
      </c>
      <c r="I27" s="25">
        <v>693000</v>
      </c>
      <c r="J27" s="25">
        <f t="shared" si="2"/>
        <v>690969.6</v>
      </c>
      <c r="K27" s="20">
        <v>2023119</v>
      </c>
      <c r="L27" s="29"/>
      <c r="M27" s="26"/>
      <c r="N27" s="26"/>
    </row>
    <row r="28" s="1" customFormat="1" ht="22" customHeight="1" spans="1:14">
      <c r="A28" s="15">
        <v>12</v>
      </c>
      <c r="B28" s="15">
        <v>404</v>
      </c>
      <c r="C28" s="15">
        <v>127.77</v>
      </c>
      <c r="D28" s="22">
        <v>31.01</v>
      </c>
      <c r="E28" s="18">
        <f t="shared" si="0"/>
        <v>96.76</v>
      </c>
      <c r="F28" s="19" t="s">
        <v>32</v>
      </c>
      <c r="G28" s="21">
        <v>5800</v>
      </c>
      <c r="H28" s="21">
        <f t="shared" si="1"/>
        <v>741066</v>
      </c>
      <c r="I28" s="25">
        <v>728289</v>
      </c>
      <c r="J28" s="25">
        <f t="shared" si="2"/>
        <v>666959.4</v>
      </c>
      <c r="K28" s="20">
        <v>2023046</v>
      </c>
      <c r="L28" s="29"/>
      <c r="M28" s="26"/>
      <c r="N28" s="26"/>
    </row>
    <row r="29" s="1" customFormat="1" ht="22" customHeight="1" spans="1:14">
      <c r="A29" s="15">
        <v>12</v>
      </c>
      <c r="B29" s="15">
        <v>2203</v>
      </c>
      <c r="C29" s="15">
        <v>105.1</v>
      </c>
      <c r="D29" s="17">
        <v>25.69</v>
      </c>
      <c r="E29" s="18">
        <f t="shared" si="0"/>
        <v>79.41</v>
      </c>
      <c r="F29" s="19" t="s">
        <v>33</v>
      </c>
      <c r="G29" s="21">
        <v>5500</v>
      </c>
      <c r="H29" s="21">
        <f t="shared" si="1"/>
        <v>578050</v>
      </c>
      <c r="I29" s="25">
        <v>537000</v>
      </c>
      <c r="J29" s="25">
        <f t="shared" si="2"/>
        <v>520245</v>
      </c>
      <c r="K29" s="20">
        <v>2023046</v>
      </c>
      <c r="L29" s="29"/>
      <c r="M29" s="26"/>
      <c r="N29" s="26"/>
    </row>
    <row r="30" s="1" customFormat="1" ht="22" customHeight="1" spans="1:14">
      <c r="A30" s="15">
        <v>12</v>
      </c>
      <c r="B30" s="15">
        <v>2503</v>
      </c>
      <c r="C30" s="15">
        <v>105.1</v>
      </c>
      <c r="D30" s="17">
        <v>25.69</v>
      </c>
      <c r="E30" s="18">
        <f t="shared" si="0"/>
        <v>79.41</v>
      </c>
      <c r="F30" s="19" t="s">
        <v>33</v>
      </c>
      <c r="G30" s="21">
        <v>5400</v>
      </c>
      <c r="H30" s="21">
        <f t="shared" si="1"/>
        <v>567540</v>
      </c>
      <c r="I30" s="25">
        <v>522000</v>
      </c>
      <c r="J30" s="25">
        <f t="shared" si="2"/>
        <v>510786</v>
      </c>
      <c r="K30" s="20">
        <v>2023046</v>
      </c>
      <c r="L30" s="29"/>
      <c r="M30" s="26"/>
      <c r="N30" s="26"/>
    </row>
    <row r="31" s="1" customFormat="1" ht="22" customHeight="1" spans="1:14">
      <c r="A31" s="15">
        <v>12</v>
      </c>
      <c r="B31" s="15">
        <v>2003</v>
      </c>
      <c r="C31" s="15">
        <v>105.1</v>
      </c>
      <c r="D31" s="22">
        <v>25.69</v>
      </c>
      <c r="E31" s="18">
        <f t="shared" si="0"/>
        <v>79.41</v>
      </c>
      <c r="F31" s="19" t="s">
        <v>33</v>
      </c>
      <c r="G31" s="21">
        <v>5500</v>
      </c>
      <c r="H31" s="21">
        <f t="shared" si="1"/>
        <v>578050</v>
      </c>
      <c r="I31" s="25">
        <v>536000</v>
      </c>
      <c r="J31" s="25">
        <f t="shared" si="2"/>
        <v>520245</v>
      </c>
      <c r="K31" s="20">
        <v>2023046</v>
      </c>
      <c r="L31" s="29"/>
      <c r="M31" s="26"/>
      <c r="N31" s="26"/>
    </row>
    <row r="32" s="1" customFormat="1" ht="22" customHeight="1" spans="1:14">
      <c r="A32" s="15">
        <v>12</v>
      </c>
      <c r="B32" s="15">
        <v>2303</v>
      </c>
      <c r="C32" s="15">
        <v>105.1</v>
      </c>
      <c r="D32" s="22">
        <v>25.69</v>
      </c>
      <c r="E32" s="18">
        <f t="shared" si="0"/>
        <v>79.41</v>
      </c>
      <c r="F32" s="19" t="s">
        <v>33</v>
      </c>
      <c r="G32" s="21">
        <v>5900</v>
      </c>
      <c r="H32" s="21">
        <f t="shared" si="1"/>
        <v>620090</v>
      </c>
      <c r="I32" s="25">
        <v>617648</v>
      </c>
      <c r="J32" s="25">
        <f t="shared" si="2"/>
        <v>558081</v>
      </c>
      <c r="K32" s="20">
        <v>2023046</v>
      </c>
      <c r="L32" s="29"/>
      <c r="M32" s="26"/>
      <c r="N32" s="26"/>
    </row>
    <row r="33" s="1" customFormat="1" ht="22" customHeight="1" spans="1:14">
      <c r="A33" s="15">
        <v>12</v>
      </c>
      <c r="B33" s="15">
        <v>2403</v>
      </c>
      <c r="C33" s="15">
        <v>105.1</v>
      </c>
      <c r="D33" s="22">
        <v>25.69</v>
      </c>
      <c r="E33" s="18">
        <f t="shared" si="0"/>
        <v>79.41</v>
      </c>
      <c r="F33" s="19" t="s">
        <v>33</v>
      </c>
      <c r="G33" s="21">
        <v>5800</v>
      </c>
      <c r="H33" s="21">
        <f t="shared" si="1"/>
        <v>609580</v>
      </c>
      <c r="I33" s="25">
        <v>605882</v>
      </c>
      <c r="J33" s="25">
        <f t="shared" si="2"/>
        <v>548622</v>
      </c>
      <c r="K33" s="20">
        <v>2023046</v>
      </c>
      <c r="L33" s="29"/>
      <c r="M33" s="26"/>
      <c r="N33" s="26"/>
    </row>
    <row r="34" ht="25" customHeight="1" spans="1:12">
      <c r="A34" s="35" t="s">
        <v>47</v>
      </c>
      <c r="B34" s="36"/>
      <c r="C34" s="37">
        <f>SUM(C23:C33)</f>
        <v>1285.43</v>
      </c>
      <c r="D34" s="37"/>
      <c r="E34" s="37"/>
      <c r="F34" s="37"/>
      <c r="G34" s="38">
        <v>5600</v>
      </c>
      <c r="H34" s="21"/>
      <c r="I34" s="38">
        <f>SUM(I23:I33)</f>
        <v>6844079</v>
      </c>
      <c r="J34" s="25"/>
      <c r="K34" s="36"/>
      <c r="L34" s="28"/>
    </row>
    <row r="35" customHeight="1" spans="9:12">
      <c r="I35" s="1"/>
      <c r="L35" s="28"/>
    </row>
    <row r="36" customHeight="1" spans="2:12">
      <c r="B36" s="1"/>
      <c r="F36" s="1"/>
      <c r="I36" s="1"/>
      <c r="L36" s="28"/>
    </row>
    <row r="37" customHeight="1" spans="2:12">
      <c r="B37" s="1"/>
      <c r="F37" s="1"/>
      <c r="I37" s="1"/>
      <c r="L37" s="28"/>
    </row>
    <row r="38" customHeight="1" spans="1:12">
      <c r="A38" s="26"/>
      <c r="B38" s="26"/>
      <c r="C38" s="27"/>
      <c r="D38" s="28"/>
      <c r="E38" s="28"/>
      <c r="F38" s="29"/>
      <c r="G38" s="30"/>
      <c r="H38" s="30"/>
      <c r="I38" s="29"/>
      <c r="J38" s="29"/>
      <c r="K38" s="33"/>
      <c r="L38" s="28"/>
    </row>
    <row r="39" customHeight="1" spans="1:12">
      <c r="A39" s="26"/>
      <c r="B39" s="26"/>
      <c r="C39" s="27"/>
      <c r="D39" s="28"/>
      <c r="E39" s="28"/>
      <c r="F39" s="29"/>
      <c r="G39" s="30"/>
      <c r="H39" s="30"/>
      <c r="I39" s="29"/>
      <c r="J39" s="29"/>
      <c r="K39" s="33"/>
      <c r="L39" s="28"/>
    </row>
    <row r="40" customHeight="1" spans="1:12">
      <c r="A40" s="26"/>
      <c r="B40" s="26"/>
      <c r="C40" s="27"/>
      <c r="D40" s="28"/>
      <c r="E40" s="28"/>
      <c r="F40" s="29"/>
      <c r="G40" s="30"/>
      <c r="H40" s="30"/>
      <c r="I40" s="29"/>
      <c r="J40" s="29"/>
      <c r="K40" s="33"/>
      <c r="L40" s="28"/>
    </row>
    <row r="41" customHeight="1" spans="1:12">
      <c r="A41" s="26"/>
      <c r="B41" s="26"/>
      <c r="C41" s="27"/>
      <c r="D41" s="28"/>
      <c r="E41" s="28"/>
      <c r="F41" s="29"/>
      <c r="G41" s="30"/>
      <c r="H41" s="30"/>
      <c r="I41" s="29"/>
      <c r="J41" s="29"/>
      <c r="K41" s="33"/>
      <c r="L41" s="28"/>
    </row>
    <row r="42" customHeight="1" spans="1:12">
      <c r="A42" s="26"/>
      <c r="B42" s="26"/>
      <c r="C42" s="27"/>
      <c r="D42" s="28"/>
      <c r="E42" s="28"/>
      <c r="F42" s="29"/>
      <c r="G42" s="30"/>
      <c r="H42" s="30"/>
      <c r="I42" s="29"/>
      <c r="J42" s="29"/>
      <c r="K42" s="33"/>
      <c r="L42" s="28"/>
    </row>
    <row r="43" customHeight="1" spans="1:12">
      <c r="A43" s="26"/>
      <c r="B43" s="26"/>
      <c r="C43" s="27"/>
      <c r="D43" s="28"/>
      <c r="E43" s="28"/>
      <c r="F43" s="29"/>
      <c r="G43" s="30"/>
      <c r="H43" s="30"/>
      <c r="I43" s="29"/>
      <c r="J43" s="29"/>
      <c r="K43" s="33"/>
      <c r="L43" s="28"/>
    </row>
    <row r="44" customHeight="1" spans="1:12">
      <c r="A44" s="26"/>
      <c r="B44" s="26"/>
      <c r="C44" s="27"/>
      <c r="D44" s="28"/>
      <c r="E44" s="28"/>
      <c r="F44" s="29"/>
      <c r="G44" s="30"/>
      <c r="H44" s="30"/>
      <c r="I44" s="29"/>
      <c r="J44" s="29"/>
      <c r="K44" s="33"/>
      <c r="L44" s="28"/>
    </row>
    <row r="45" customHeight="1" spans="1:12">
      <c r="A45" s="26"/>
      <c r="B45" s="26"/>
      <c r="C45" s="27"/>
      <c r="D45" s="28"/>
      <c r="E45" s="28"/>
      <c r="F45" s="29"/>
      <c r="G45" s="30"/>
      <c r="H45" s="30"/>
      <c r="I45" s="29"/>
      <c r="J45" s="29"/>
      <c r="K45" s="33"/>
      <c r="L45" s="28"/>
    </row>
    <row r="46" customHeight="1" spans="1:12">
      <c r="A46" s="26"/>
      <c r="B46" s="26"/>
      <c r="C46" s="27"/>
      <c r="D46" s="28"/>
      <c r="E46" s="28"/>
      <c r="F46" s="29"/>
      <c r="G46" s="30"/>
      <c r="H46" s="30"/>
      <c r="I46" s="29"/>
      <c r="J46" s="29"/>
      <c r="K46" s="33"/>
      <c r="L46" s="28"/>
    </row>
    <row r="47" customHeight="1" spans="1:12">
      <c r="A47" s="26"/>
      <c r="B47" s="26"/>
      <c r="C47" s="27"/>
      <c r="D47" s="28"/>
      <c r="E47" s="28"/>
      <c r="F47" s="29"/>
      <c r="G47" s="30"/>
      <c r="H47" s="30"/>
      <c r="I47" s="29"/>
      <c r="J47" s="29"/>
      <c r="K47" s="33"/>
      <c r="L47" s="28"/>
    </row>
    <row r="48" customHeight="1" spans="1:12">
      <c r="A48" s="26"/>
      <c r="B48" s="26"/>
      <c r="C48" s="27"/>
      <c r="D48" s="28"/>
      <c r="E48" s="28"/>
      <c r="F48" s="29"/>
      <c r="G48" s="30"/>
      <c r="H48" s="30"/>
      <c r="I48" s="29"/>
      <c r="J48" s="29"/>
      <c r="K48" s="33"/>
      <c r="L48" s="28"/>
    </row>
    <row r="49" customHeight="1" spans="1:12">
      <c r="A49" s="26"/>
      <c r="B49" s="26"/>
      <c r="C49" s="27"/>
      <c r="D49" s="28"/>
      <c r="E49" s="28"/>
      <c r="F49" s="29"/>
      <c r="G49" s="30"/>
      <c r="H49" s="30"/>
      <c r="I49" s="29"/>
      <c r="J49" s="29"/>
      <c r="K49" s="33"/>
      <c r="L49" s="28"/>
    </row>
    <row r="50" customHeight="1" spans="1:12">
      <c r="A50" s="26"/>
      <c r="B50" s="26"/>
      <c r="C50" s="27"/>
      <c r="D50" s="28"/>
      <c r="E50" s="28"/>
      <c r="F50" s="29"/>
      <c r="G50" s="30"/>
      <c r="H50" s="30"/>
      <c r="I50" s="29"/>
      <c r="J50" s="29"/>
      <c r="K50" s="33"/>
      <c r="L50" s="28"/>
    </row>
    <row r="51" customHeight="1" spans="1:12">
      <c r="A51" s="26"/>
      <c r="B51" s="26"/>
      <c r="C51" s="27"/>
      <c r="D51" s="28"/>
      <c r="E51" s="28"/>
      <c r="F51" s="29"/>
      <c r="G51" s="30"/>
      <c r="H51" s="30"/>
      <c r="I51" s="29"/>
      <c r="J51" s="29"/>
      <c r="K51" s="33"/>
      <c r="L51" s="28"/>
    </row>
    <row r="52" customHeight="1" spans="1:12">
      <c r="A52" s="26"/>
      <c r="B52" s="26"/>
      <c r="C52" s="27"/>
      <c r="D52" s="28"/>
      <c r="E52" s="28"/>
      <c r="F52" s="29"/>
      <c r="G52" s="30"/>
      <c r="H52" s="30"/>
      <c r="I52" s="29"/>
      <c r="J52" s="29"/>
      <c r="K52" s="33"/>
      <c r="L52" s="28"/>
    </row>
    <row r="53" customHeight="1" spans="1:12">
      <c r="A53" s="26"/>
      <c r="B53" s="26"/>
      <c r="C53" s="27"/>
      <c r="D53" s="28"/>
      <c r="E53" s="28"/>
      <c r="F53" s="29"/>
      <c r="G53" s="30"/>
      <c r="H53" s="30"/>
      <c r="I53" s="29"/>
      <c r="J53" s="29"/>
      <c r="K53" s="33"/>
      <c r="L53" s="28"/>
    </row>
    <row r="54" customHeight="1" spans="1:12">
      <c r="A54" s="26"/>
      <c r="B54" s="26"/>
      <c r="C54" s="27"/>
      <c r="D54" s="28"/>
      <c r="E54" s="28"/>
      <c r="F54" s="29"/>
      <c r="G54" s="30"/>
      <c r="H54" s="30"/>
      <c r="I54" s="29"/>
      <c r="J54" s="29"/>
      <c r="K54" s="33"/>
      <c r="L54" s="28"/>
    </row>
    <row r="55" customHeight="1" spans="1:12">
      <c r="A55" s="26"/>
      <c r="B55" s="26"/>
      <c r="C55" s="27"/>
      <c r="D55" s="28"/>
      <c r="E55" s="28"/>
      <c r="F55" s="29"/>
      <c r="G55" s="30"/>
      <c r="H55" s="30"/>
      <c r="I55" s="29"/>
      <c r="J55" s="29"/>
      <c r="K55" s="33"/>
      <c r="L55" s="28"/>
    </row>
    <row r="56" customHeight="1" spans="1:12">
      <c r="A56" s="26"/>
      <c r="B56" s="26"/>
      <c r="C56" s="27"/>
      <c r="D56" s="28"/>
      <c r="E56" s="28"/>
      <c r="F56" s="29"/>
      <c r="G56" s="30"/>
      <c r="H56" s="30"/>
      <c r="I56" s="29"/>
      <c r="J56" s="29"/>
      <c r="K56" s="33"/>
      <c r="L56" s="28"/>
    </row>
    <row r="57" customHeight="1" spans="1:12">
      <c r="A57" s="26"/>
      <c r="B57" s="26"/>
      <c r="C57" s="27"/>
      <c r="D57" s="28"/>
      <c r="E57" s="28"/>
      <c r="F57" s="29"/>
      <c r="G57" s="30"/>
      <c r="H57" s="30"/>
      <c r="I57" s="29"/>
      <c r="J57" s="29"/>
      <c r="K57" s="33"/>
      <c r="L57" s="28"/>
    </row>
    <row r="58" customHeight="1" spans="1:12">
      <c r="A58" s="26"/>
      <c r="B58" s="26"/>
      <c r="C58" s="27"/>
      <c r="D58" s="28"/>
      <c r="E58" s="28"/>
      <c r="F58" s="29"/>
      <c r="G58" s="30"/>
      <c r="H58" s="30"/>
      <c r="I58" s="29"/>
      <c r="J58" s="29"/>
      <c r="K58" s="33"/>
      <c r="L58" s="28"/>
    </row>
    <row r="59" customHeight="1" spans="1:12">
      <c r="A59" s="26"/>
      <c r="B59" s="26"/>
      <c r="C59" s="27"/>
      <c r="D59" s="28"/>
      <c r="E59" s="28"/>
      <c r="F59" s="29"/>
      <c r="G59" s="30"/>
      <c r="H59" s="30"/>
      <c r="I59" s="29"/>
      <c r="J59" s="29"/>
      <c r="K59" s="33"/>
      <c r="L59" s="28"/>
    </row>
    <row r="60" customHeight="1" spans="1:12">
      <c r="A60" s="26"/>
      <c r="B60" s="26"/>
      <c r="C60" s="27"/>
      <c r="D60" s="28"/>
      <c r="E60" s="28"/>
      <c r="F60" s="29"/>
      <c r="G60" s="30"/>
      <c r="H60" s="30"/>
      <c r="I60" s="29"/>
      <c r="J60" s="29"/>
      <c r="K60" s="33"/>
      <c r="L60" s="28"/>
    </row>
    <row r="61" customHeight="1" spans="1:12">
      <c r="A61" s="26"/>
      <c r="B61" s="26"/>
      <c r="C61" s="27"/>
      <c r="D61" s="28"/>
      <c r="E61" s="28"/>
      <c r="F61" s="29"/>
      <c r="G61" s="30"/>
      <c r="H61" s="30"/>
      <c r="I61" s="29"/>
      <c r="J61" s="29"/>
      <c r="K61" s="33"/>
      <c r="L61" s="28"/>
    </row>
    <row r="62" customHeight="1" spans="1:12">
      <c r="A62" s="26"/>
      <c r="B62" s="26"/>
      <c r="C62" s="27"/>
      <c r="D62" s="28"/>
      <c r="E62" s="28"/>
      <c r="F62" s="29"/>
      <c r="G62" s="30"/>
      <c r="H62" s="30"/>
      <c r="I62" s="29"/>
      <c r="J62" s="29"/>
      <c r="K62" s="33"/>
      <c r="L62" s="28"/>
    </row>
    <row r="63" customHeight="1" spans="1:12">
      <c r="A63" s="26"/>
      <c r="B63" s="26"/>
      <c r="C63" s="27"/>
      <c r="D63" s="28"/>
      <c r="E63" s="28"/>
      <c r="F63" s="29"/>
      <c r="G63" s="30"/>
      <c r="H63" s="30"/>
      <c r="I63" s="29"/>
      <c r="J63" s="29"/>
      <c r="K63" s="33"/>
      <c r="L63" s="28"/>
    </row>
    <row r="64" customHeight="1" spans="1:12">
      <c r="A64" s="26"/>
      <c r="B64" s="26"/>
      <c r="C64" s="27"/>
      <c r="D64" s="28"/>
      <c r="E64" s="28"/>
      <c r="F64" s="29"/>
      <c r="G64" s="30"/>
      <c r="H64" s="30"/>
      <c r="I64" s="29"/>
      <c r="J64" s="29"/>
      <c r="K64" s="33"/>
      <c r="L64" s="28"/>
    </row>
    <row r="65" customHeight="1" spans="1:12">
      <c r="A65" s="26"/>
      <c r="B65" s="26"/>
      <c r="C65" s="27"/>
      <c r="D65" s="28"/>
      <c r="E65" s="28"/>
      <c r="F65" s="29"/>
      <c r="G65" s="30"/>
      <c r="H65" s="30"/>
      <c r="I65" s="29"/>
      <c r="J65" s="29"/>
      <c r="K65" s="33"/>
      <c r="L65" s="28"/>
    </row>
    <row r="66" customHeight="1" spans="1:12">
      <c r="A66" s="26"/>
      <c r="B66" s="26"/>
      <c r="C66" s="27"/>
      <c r="D66" s="28"/>
      <c r="E66" s="28"/>
      <c r="F66" s="29"/>
      <c r="G66" s="30"/>
      <c r="H66" s="30"/>
      <c r="I66" s="29"/>
      <c r="J66" s="29"/>
      <c r="K66" s="33"/>
      <c r="L66" s="28"/>
    </row>
    <row r="67" customHeight="1" spans="1:12">
      <c r="A67" s="26"/>
      <c r="B67" s="26"/>
      <c r="C67" s="27"/>
      <c r="D67" s="28"/>
      <c r="E67" s="28"/>
      <c r="F67" s="29"/>
      <c r="G67" s="30"/>
      <c r="H67" s="30"/>
      <c r="I67" s="29"/>
      <c r="J67" s="29"/>
      <c r="K67" s="33"/>
      <c r="L67" s="28"/>
    </row>
    <row r="68" customHeight="1" spans="2:12">
      <c r="B68" s="1"/>
      <c r="F68" s="1"/>
      <c r="I68" s="1"/>
      <c r="L68" s="28"/>
    </row>
    <row r="69" customHeight="1" spans="2:12">
      <c r="B69" s="1"/>
      <c r="F69" s="1"/>
      <c r="I69" s="1"/>
      <c r="L69" s="28"/>
    </row>
    <row r="70" customHeight="1" spans="2:12">
      <c r="B70" s="1"/>
      <c r="F70" s="1"/>
      <c r="I70" s="1"/>
      <c r="L70" s="28"/>
    </row>
    <row r="71" customHeight="1" spans="2:12">
      <c r="B71" s="1"/>
      <c r="F71" s="1"/>
      <c r="I71" s="1"/>
      <c r="L71" s="28"/>
    </row>
    <row r="72" customHeight="1" spans="2:12">
      <c r="B72" s="1"/>
      <c r="F72" s="1"/>
      <c r="I72" s="1"/>
      <c r="L72" s="28"/>
    </row>
    <row r="73" customHeight="1" spans="2:12">
      <c r="B73" s="1"/>
      <c r="F73" s="1"/>
      <c r="I73" s="1"/>
      <c r="L73" s="28"/>
    </row>
    <row r="74" customHeight="1" spans="2:12">
      <c r="B74" s="1"/>
      <c r="F74" s="1"/>
      <c r="I74" s="1"/>
      <c r="L74" s="28"/>
    </row>
    <row r="75" customHeight="1" spans="2:12">
      <c r="B75" s="1"/>
      <c r="F75" s="1"/>
      <c r="I75" s="1"/>
      <c r="L75" s="28"/>
    </row>
    <row r="76" customHeight="1" spans="2:12">
      <c r="B76" s="1"/>
      <c r="F76" s="1"/>
      <c r="I76" s="1"/>
      <c r="L76" s="28"/>
    </row>
    <row r="77" customHeight="1" spans="2:12">
      <c r="B77" s="1"/>
      <c r="F77" s="1"/>
      <c r="I77" s="1"/>
      <c r="L77" s="28"/>
    </row>
    <row r="78" customHeight="1" spans="2:12">
      <c r="B78" s="1"/>
      <c r="F78" s="1"/>
      <c r="I78" s="1"/>
      <c r="L78" s="28"/>
    </row>
    <row r="79" customHeight="1" spans="2:12">
      <c r="B79" s="1"/>
      <c r="F79" s="1"/>
      <c r="I79" s="1"/>
      <c r="L79" s="28"/>
    </row>
    <row r="80" customHeight="1" spans="2:12">
      <c r="B80" s="1"/>
      <c r="F80" s="1"/>
      <c r="L80" s="28"/>
    </row>
    <row r="81" customHeight="1" spans="2:12">
      <c r="B81" s="1"/>
      <c r="F81" s="1"/>
      <c r="L81" s="28"/>
    </row>
    <row r="82" customHeight="1" spans="2:12">
      <c r="B82" s="1"/>
      <c r="F82" s="1"/>
      <c r="L82" s="28"/>
    </row>
    <row r="83" customHeight="1" spans="2:12">
      <c r="B83" s="1"/>
      <c r="F83" s="1"/>
      <c r="L83" s="28"/>
    </row>
    <row r="84" customHeight="1" spans="2:12">
      <c r="B84" s="1"/>
      <c r="F84" s="1"/>
      <c r="L84" s="28"/>
    </row>
    <row r="85" customHeight="1" spans="2:12">
      <c r="B85" s="1"/>
      <c r="F85" s="1"/>
      <c r="L85" s="28"/>
    </row>
    <row r="86" customHeight="1" spans="2:12">
      <c r="B86" s="1"/>
      <c r="F86" s="1"/>
      <c r="L86" s="28"/>
    </row>
    <row r="87" customHeight="1" spans="2:12">
      <c r="B87" s="1"/>
      <c r="F87" s="1"/>
      <c r="L87" s="28"/>
    </row>
    <row r="88" customHeight="1" spans="2:12">
      <c r="B88" s="1"/>
      <c r="F88" s="1"/>
      <c r="L88" s="28"/>
    </row>
    <row r="89" customHeight="1" spans="2:12">
      <c r="B89" s="1"/>
      <c r="F89" s="1"/>
      <c r="L89" s="28"/>
    </row>
    <row r="90" customHeight="1" spans="2:12">
      <c r="B90" s="1"/>
      <c r="F90" s="1"/>
      <c r="L90" s="28"/>
    </row>
    <row r="91" customHeight="1" spans="2:12">
      <c r="B91" s="1"/>
      <c r="F91" s="1"/>
      <c r="L91" s="28"/>
    </row>
    <row r="92" customHeight="1" spans="2:12">
      <c r="B92" s="1"/>
      <c r="F92" s="1"/>
      <c r="L92" s="28"/>
    </row>
    <row r="93" customHeight="1" spans="2:12">
      <c r="B93" s="1"/>
      <c r="F93" s="1"/>
      <c r="L93" s="28"/>
    </row>
    <row r="94" customHeight="1" spans="2:12">
      <c r="B94" s="1"/>
      <c r="F94" s="1"/>
      <c r="L94" s="34"/>
    </row>
    <row r="95" customHeight="1" spans="2:6">
      <c r="B95" s="1"/>
      <c r="F95" s="1"/>
    </row>
    <row r="96" customHeight="1" spans="2:6">
      <c r="B96" s="1"/>
      <c r="F96" s="1"/>
    </row>
    <row r="97" customHeight="1" spans="2:6">
      <c r="B97" s="1"/>
      <c r="F97" s="1"/>
    </row>
    <row r="98" customHeight="1" spans="2:6">
      <c r="B98" s="1"/>
      <c r="F98" s="1"/>
    </row>
    <row r="99" customHeight="1" spans="2:6">
      <c r="B99" s="1"/>
      <c r="F99" s="1"/>
    </row>
    <row r="100" customHeight="1" spans="2:6">
      <c r="B100" s="1"/>
      <c r="F100" s="1"/>
    </row>
    <row r="101" customHeight="1" spans="2:6">
      <c r="B101" s="1"/>
      <c r="F101" s="1"/>
    </row>
    <row r="102" customHeight="1" spans="2:6">
      <c r="B102" s="1"/>
      <c r="F102" s="1"/>
    </row>
    <row r="103" customHeight="1" spans="2:6">
      <c r="B103" s="1"/>
      <c r="F103" s="1"/>
    </row>
    <row r="104" customHeight="1" spans="2:6">
      <c r="B104" s="1"/>
      <c r="F104" s="1"/>
    </row>
    <row r="105" customHeight="1" spans="2:6">
      <c r="B105" s="1"/>
      <c r="F105" s="1"/>
    </row>
    <row r="106" customHeight="1" spans="2:6">
      <c r="B106" s="1"/>
      <c r="F106" s="1"/>
    </row>
    <row r="107" customHeight="1" spans="2:6">
      <c r="B107" s="1"/>
      <c r="F107" s="1"/>
    </row>
    <row r="108" customHeight="1" spans="2:6">
      <c r="B108" s="1"/>
      <c r="F108" s="1"/>
    </row>
    <row r="109" customHeight="1" spans="2:6">
      <c r="B109" s="1"/>
      <c r="F109" s="1"/>
    </row>
    <row r="110" customHeight="1" spans="2:6">
      <c r="B110" s="1"/>
      <c r="F110" s="1"/>
    </row>
    <row r="111" customHeight="1" spans="2:6">
      <c r="B111" s="1"/>
      <c r="F111" s="1"/>
    </row>
    <row r="112" customHeight="1" spans="2:6">
      <c r="B112" s="1"/>
      <c r="F112" s="1"/>
    </row>
    <row r="113" customHeight="1" spans="2:6">
      <c r="B113" s="1"/>
      <c r="F113" s="1"/>
    </row>
    <row r="114" customHeight="1" spans="2:6">
      <c r="B114" s="1"/>
      <c r="F114" s="1"/>
    </row>
    <row r="115" customHeight="1" spans="2:6">
      <c r="B115" s="1"/>
      <c r="F115" s="1"/>
    </row>
  </sheetData>
  <mergeCells count="26">
    <mergeCell ref="A1:K1"/>
    <mergeCell ref="A2:K2"/>
    <mergeCell ref="D3:K3"/>
    <mergeCell ref="D6:K6"/>
    <mergeCell ref="C7:D7"/>
    <mergeCell ref="F7:K7"/>
    <mergeCell ref="B8:K8"/>
    <mergeCell ref="B9:K9"/>
    <mergeCell ref="B18:K18"/>
    <mergeCell ref="B19:K19"/>
    <mergeCell ref="A20:K20"/>
    <mergeCell ref="A4:A5"/>
    <mergeCell ref="A10:A17"/>
    <mergeCell ref="A21:A22"/>
    <mergeCell ref="B4:B5"/>
    <mergeCell ref="B21:B22"/>
    <mergeCell ref="C4:C5"/>
    <mergeCell ref="C21:C22"/>
    <mergeCell ref="D21:D22"/>
    <mergeCell ref="E21:E22"/>
    <mergeCell ref="F21:F22"/>
    <mergeCell ref="G21:G22"/>
    <mergeCell ref="I21:I22"/>
    <mergeCell ref="K21:K22"/>
    <mergeCell ref="B10:K17"/>
    <mergeCell ref="D4:K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9"/>
  <sheetViews>
    <sheetView topLeftCell="A20" workbookViewId="0">
      <selection activeCell="A1" sqref="A1:K1"/>
    </sheetView>
  </sheetViews>
  <sheetFormatPr defaultColWidth="9" defaultRowHeight="15" customHeight="1"/>
  <cols>
    <col min="1" max="1" width="7.5" style="1" customWidth="1"/>
    <col min="3" max="3" width="11" style="1" customWidth="1"/>
    <col min="4" max="4" width="10.6615384615385" style="1" customWidth="1"/>
    <col min="5" max="5" width="10" style="1" customWidth="1"/>
    <col min="7" max="8" width="8.83076923076923" style="1" customWidth="1"/>
    <col min="9" max="9" width="10.8307692307692" style="40" customWidth="1"/>
    <col min="10" max="10" width="10.8307692307692" style="1" customWidth="1"/>
    <col min="11" max="11" width="11.8307692307692" style="1" customWidth="1"/>
    <col min="12" max="12" width="12.6615384615385" style="2"/>
    <col min="13" max="13" width="10" style="1" customWidth="1"/>
  </cols>
  <sheetData>
    <row r="1" s="1" customFormat="1" customHeight="1" spans="1:11">
      <c r="A1" s="3" t="s">
        <v>45</v>
      </c>
      <c r="B1" s="3"/>
      <c r="C1" s="3"/>
      <c r="D1" s="3"/>
      <c r="E1" s="3"/>
      <c r="F1" s="3"/>
      <c r="G1" s="3"/>
      <c r="H1" s="3"/>
      <c r="I1" s="46"/>
      <c r="J1" s="3"/>
      <c r="K1" s="3"/>
    </row>
    <row r="2" s="1" customFormat="1" customHeight="1" spans="1:11">
      <c r="A2" s="3" t="s">
        <v>1</v>
      </c>
      <c r="B2" s="3"/>
      <c r="C2" s="3"/>
      <c r="D2" s="3"/>
      <c r="E2" s="3"/>
      <c r="F2" s="3"/>
      <c r="G2" s="3"/>
      <c r="H2" s="3"/>
      <c r="I2" s="46"/>
      <c r="J2" s="3"/>
      <c r="K2" s="3"/>
    </row>
    <row r="3" s="1" customFormat="1" ht="24" customHeight="1" spans="1:11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5"/>
      <c r="I3" s="47"/>
      <c r="J3" s="5"/>
      <c r="K3" s="5"/>
    </row>
    <row r="4" s="1" customFormat="1" ht="14" customHeight="1" spans="1:11">
      <c r="A4" s="4" t="s">
        <v>5</v>
      </c>
      <c r="B4" s="5" t="s">
        <v>6</v>
      </c>
      <c r="C4" s="4"/>
      <c r="D4" s="5" t="s">
        <v>7</v>
      </c>
      <c r="E4" s="5"/>
      <c r="F4" s="5"/>
      <c r="G4" s="5"/>
      <c r="H4" s="5"/>
      <c r="I4" s="47"/>
      <c r="J4" s="5"/>
      <c r="K4" s="5"/>
    </row>
    <row r="5" s="1" customFormat="1" ht="14" customHeight="1" spans="1:11">
      <c r="A5" s="4"/>
      <c r="B5" s="5"/>
      <c r="C5" s="4"/>
      <c r="D5" s="5"/>
      <c r="E5" s="5"/>
      <c r="F5" s="5"/>
      <c r="G5" s="5"/>
      <c r="H5" s="5"/>
      <c r="I5" s="47"/>
      <c r="J5" s="5"/>
      <c r="K5" s="5"/>
    </row>
    <row r="6" s="1" customFormat="1" ht="36" customHeight="1" spans="1:11">
      <c r="A6" s="4" t="s">
        <v>8</v>
      </c>
      <c r="B6" s="4"/>
      <c r="C6" s="4"/>
      <c r="D6" s="6"/>
      <c r="E6" s="6"/>
      <c r="F6" s="6"/>
      <c r="G6" s="6"/>
      <c r="H6" s="6"/>
      <c r="I6" s="48"/>
      <c r="J6" s="6"/>
      <c r="K6" s="6"/>
    </row>
    <row r="7" s="1" customFormat="1" ht="14" customHeight="1" spans="1:11">
      <c r="A7" s="4" t="s">
        <v>9</v>
      </c>
      <c r="B7" s="4" t="s">
        <v>10</v>
      </c>
      <c r="C7" s="7">
        <v>0.3501</v>
      </c>
      <c r="D7" s="4"/>
      <c r="E7" s="8" t="s">
        <v>11</v>
      </c>
      <c r="F7" s="5" t="s">
        <v>12</v>
      </c>
      <c r="G7" s="5"/>
      <c r="H7" s="5"/>
      <c r="I7" s="47"/>
      <c r="J7" s="5"/>
      <c r="K7" s="5"/>
    </row>
    <row r="8" s="1" customFormat="1" ht="60" customHeight="1" spans="1:11">
      <c r="A8" s="4" t="s">
        <v>13</v>
      </c>
      <c r="B8" s="5" t="s">
        <v>14</v>
      </c>
      <c r="C8" s="5"/>
      <c r="D8" s="5"/>
      <c r="E8" s="5"/>
      <c r="F8" s="5"/>
      <c r="G8" s="5"/>
      <c r="H8" s="5"/>
      <c r="I8" s="47"/>
      <c r="J8" s="5"/>
      <c r="K8" s="5"/>
    </row>
    <row r="9" s="1" customFormat="1" ht="60" customHeight="1" spans="1:11">
      <c r="A9" s="4" t="s">
        <v>15</v>
      </c>
      <c r="B9" s="5" t="s">
        <v>16</v>
      </c>
      <c r="C9" s="5"/>
      <c r="D9" s="5"/>
      <c r="E9" s="5"/>
      <c r="F9" s="5"/>
      <c r="G9" s="5"/>
      <c r="H9" s="5"/>
      <c r="I9" s="47"/>
      <c r="J9" s="5"/>
      <c r="K9" s="5"/>
    </row>
    <row r="10" s="1" customFormat="1" ht="14" customHeight="1" spans="1:11">
      <c r="A10" s="4" t="s">
        <v>17</v>
      </c>
      <c r="B10" s="9" t="s">
        <v>18</v>
      </c>
      <c r="C10" s="9"/>
      <c r="D10" s="9"/>
      <c r="E10" s="9"/>
      <c r="F10" s="9"/>
      <c r="G10" s="9"/>
      <c r="H10" s="9"/>
      <c r="I10" s="49"/>
      <c r="J10" s="9"/>
      <c r="K10" s="9"/>
    </row>
    <row r="11" s="1" customFormat="1" ht="14" customHeight="1" spans="1:11">
      <c r="A11" s="4"/>
      <c r="B11" s="9"/>
      <c r="C11" s="9"/>
      <c r="D11" s="9"/>
      <c r="E11" s="9"/>
      <c r="F11" s="9"/>
      <c r="G11" s="9"/>
      <c r="H11" s="9"/>
      <c r="I11" s="49"/>
      <c r="J11" s="9"/>
      <c r="K11" s="9"/>
    </row>
    <row r="12" s="1" customFormat="1" ht="14" customHeight="1" spans="1:11">
      <c r="A12" s="4"/>
      <c r="B12" s="9"/>
      <c r="C12" s="9"/>
      <c r="D12" s="9"/>
      <c r="E12" s="9"/>
      <c r="F12" s="9"/>
      <c r="G12" s="9"/>
      <c r="H12" s="9"/>
      <c r="I12" s="49"/>
      <c r="J12" s="9"/>
      <c r="K12" s="9"/>
    </row>
    <row r="13" s="1" customFormat="1" ht="14" customHeight="1" spans="1:11">
      <c r="A13" s="4"/>
      <c r="B13" s="9"/>
      <c r="C13" s="9"/>
      <c r="D13" s="9"/>
      <c r="E13" s="9"/>
      <c r="F13" s="9"/>
      <c r="G13" s="9"/>
      <c r="H13" s="9"/>
      <c r="I13" s="49"/>
      <c r="J13" s="9"/>
      <c r="K13" s="9"/>
    </row>
    <row r="14" s="1" customFormat="1" ht="14" customHeight="1" spans="1:11">
      <c r="A14" s="4"/>
      <c r="B14" s="9"/>
      <c r="C14" s="9"/>
      <c r="D14" s="9"/>
      <c r="E14" s="9"/>
      <c r="F14" s="9"/>
      <c r="G14" s="9"/>
      <c r="H14" s="9"/>
      <c r="I14" s="49"/>
      <c r="J14" s="9"/>
      <c r="K14" s="9"/>
    </row>
    <row r="15" s="1" customFormat="1" ht="14" customHeight="1" spans="1:11">
      <c r="A15" s="4"/>
      <c r="B15" s="9"/>
      <c r="C15" s="9"/>
      <c r="D15" s="9"/>
      <c r="E15" s="9"/>
      <c r="F15" s="9"/>
      <c r="G15" s="9"/>
      <c r="H15" s="9"/>
      <c r="I15" s="49"/>
      <c r="J15" s="9"/>
      <c r="K15" s="9"/>
    </row>
    <row r="16" s="1" customFormat="1" ht="14" customHeight="1" spans="1:11">
      <c r="A16" s="4"/>
      <c r="B16" s="9"/>
      <c r="C16" s="9"/>
      <c r="D16" s="9"/>
      <c r="E16" s="9"/>
      <c r="F16" s="9"/>
      <c r="G16" s="9"/>
      <c r="H16" s="9"/>
      <c r="I16" s="49"/>
      <c r="J16" s="9"/>
      <c r="K16" s="9"/>
    </row>
    <row r="17" s="1" customFormat="1" ht="34.5" customHeight="1" spans="1:11">
      <c r="A17" s="4"/>
      <c r="B17" s="9"/>
      <c r="C17" s="9"/>
      <c r="D17" s="9"/>
      <c r="E17" s="9"/>
      <c r="F17" s="9"/>
      <c r="G17" s="9"/>
      <c r="H17" s="9"/>
      <c r="I17" s="49"/>
      <c r="J17" s="9"/>
      <c r="K17" s="9"/>
    </row>
    <row r="18" s="1" customFormat="1" ht="36" customHeight="1" spans="1:11">
      <c r="A18" s="4" t="s">
        <v>19</v>
      </c>
      <c r="B18" s="5" t="s">
        <v>20</v>
      </c>
      <c r="C18" s="5"/>
      <c r="D18" s="5"/>
      <c r="E18" s="5"/>
      <c r="F18" s="5"/>
      <c r="G18" s="5"/>
      <c r="H18" s="5"/>
      <c r="I18" s="47"/>
      <c r="J18" s="5"/>
      <c r="K18" s="5"/>
    </row>
    <row r="19" s="1" customFormat="1" ht="36" customHeight="1" spans="1:13">
      <c r="A19" s="4" t="s">
        <v>21</v>
      </c>
      <c r="B19" s="5" t="s">
        <v>51</v>
      </c>
      <c r="C19" s="5"/>
      <c r="D19" s="5"/>
      <c r="E19" s="5"/>
      <c r="F19" s="5"/>
      <c r="G19" s="5"/>
      <c r="H19" s="5"/>
      <c r="I19" s="47"/>
      <c r="J19" s="5"/>
      <c r="K19" s="5"/>
      <c r="M19" s="39"/>
    </row>
    <row r="20" ht="38" customHeight="1" spans="1:15">
      <c r="A20" s="10" t="s">
        <v>54</v>
      </c>
      <c r="B20" s="3"/>
      <c r="C20" s="3"/>
      <c r="D20" s="3"/>
      <c r="E20" s="3"/>
      <c r="F20" s="3"/>
      <c r="G20" s="3"/>
      <c r="H20" s="3"/>
      <c r="I20" s="46"/>
      <c r="J20" s="3"/>
      <c r="K20" s="3"/>
      <c r="L20" s="28"/>
      <c r="N20" s="1"/>
      <c r="O20" s="1"/>
    </row>
    <row r="21" customHeight="1" spans="1:15">
      <c r="A21" s="5" t="s">
        <v>23</v>
      </c>
      <c r="B21" s="5" t="s">
        <v>24</v>
      </c>
      <c r="C21" s="11" t="s">
        <v>25</v>
      </c>
      <c r="D21" s="12" t="s">
        <v>26</v>
      </c>
      <c r="E21" s="13" t="s">
        <v>27</v>
      </c>
      <c r="F21" s="3" t="s">
        <v>28</v>
      </c>
      <c r="G21" s="14" t="s">
        <v>29</v>
      </c>
      <c r="H21" s="14"/>
      <c r="I21" s="5" t="s">
        <v>30</v>
      </c>
      <c r="J21" s="5"/>
      <c r="K21" s="5" t="s">
        <v>31</v>
      </c>
      <c r="L21" s="28"/>
      <c r="N21" s="1"/>
      <c r="O21" s="1"/>
    </row>
    <row r="22" ht="9" customHeight="1" spans="1:15">
      <c r="A22" s="5"/>
      <c r="B22" s="5"/>
      <c r="C22" s="11"/>
      <c r="D22" s="12"/>
      <c r="E22" s="13"/>
      <c r="F22" s="3"/>
      <c r="G22" s="14"/>
      <c r="H22" s="14"/>
      <c r="I22" s="5"/>
      <c r="J22" s="5"/>
      <c r="K22" s="5"/>
      <c r="L22" s="28"/>
      <c r="N22" s="1"/>
      <c r="O22" s="1"/>
    </row>
    <row r="23" s="1" customFormat="1" ht="22" customHeight="1" spans="1:14">
      <c r="A23" s="15">
        <v>1</v>
      </c>
      <c r="B23" s="15">
        <v>2204</v>
      </c>
      <c r="C23" s="15">
        <v>107.67</v>
      </c>
      <c r="D23" s="17">
        <v>25.47</v>
      </c>
      <c r="E23" s="18">
        <f t="shared" ref="E23:E37" si="0">C23-D23</f>
        <v>82.2</v>
      </c>
      <c r="F23" s="19" t="s">
        <v>33</v>
      </c>
      <c r="G23" s="21">
        <v>5400</v>
      </c>
      <c r="H23" s="21">
        <f t="shared" ref="H23:H38" si="1">G23*C23</f>
        <v>581418</v>
      </c>
      <c r="I23" s="25">
        <v>530967</v>
      </c>
      <c r="J23" s="25">
        <f t="shared" ref="J23:J38" si="2">H23*0.9</f>
        <v>523276.2</v>
      </c>
      <c r="K23" s="20">
        <v>2021062</v>
      </c>
      <c r="L23" s="29"/>
      <c r="M23" s="26"/>
      <c r="N23" s="26"/>
    </row>
    <row r="24" s="1" customFormat="1" ht="22" customHeight="1" spans="1:14">
      <c r="A24" s="15">
        <v>2</v>
      </c>
      <c r="B24" s="15">
        <v>2804</v>
      </c>
      <c r="C24" s="15">
        <v>118.74</v>
      </c>
      <c r="D24" s="22">
        <v>27.703</v>
      </c>
      <c r="E24" s="18">
        <f t="shared" si="0"/>
        <v>91.037</v>
      </c>
      <c r="F24" s="19" t="s">
        <v>32</v>
      </c>
      <c r="G24" s="21">
        <v>5200</v>
      </c>
      <c r="H24" s="21">
        <f t="shared" si="1"/>
        <v>617448</v>
      </c>
      <c r="I24" s="25">
        <v>560000</v>
      </c>
      <c r="J24" s="25">
        <f t="shared" si="2"/>
        <v>555703.2</v>
      </c>
      <c r="K24" s="20">
        <v>2021062</v>
      </c>
      <c r="L24" s="29"/>
      <c r="M24" s="26"/>
      <c r="N24" s="26"/>
    </row>
    <row r="25" s="1" customFormat="1" ht="22" customHeight="1" spans="1:14">
      <c r="A25" s="15">
        <v>3</v>
      </c>
      <c r="B25" s="15">
        <v>2001</v>
      </c>
      <c r="C25" s="15">
        <v>118.28</v>
      </c>
      <c r="D25" s="22">
        <v>27.7</v>
      </c>
      <c r="E25" s="18">
        <f t="shared" si="0"/>
        <v>90.58</v>
      </c>
      <c r="F25" s="19" t="s">
        <v>32</v>
      </c>
      <c r="G25" s="21">
        <v>5800</v>
      </c>
      <c r="H25" s="21">
        <f t="shared" si="1"/>
        <v>686024</v>
      </c>
      <c r="I25" s="25">
        <v>620000</v>
      </c>
      <c r="J25" s="25">
        <f t="shared" si="2"/>
        <v>617421.6</v>
      </c>
      <c r="K25" s="20">
        <v>2021062</v>
      </c>
      <c r="L25" s="29"/>
      <c r="M25" s="26"/>
      <c r="N25" s="26"/>
    </row>
    <row r="26" s="1" customFormat="1" ht="22" customHeight="1" spans="1:14">
      <c r="A26" s="15">
        <v>5</v>
      </c>
      <c r="B26" s="15">
        <v>601</v>
      </c>
      <c r="C26" s="15">
        <v>129.29</v>
      </c>
      <c r="D26" s="17">
        <v>29.87</v>
      </c>
      <c r="E26" s="18">
        <f t="shared" si="0"/>
        <v>99.42</v>
      </c>
      <c r="F26" s="19" t="s">
        <v>32</v>
      </c>
      <c r="G26" s="21">
        <v>5200</v>
      </c>
      <c r="H26" s="21">
        <f t="shared" si="1"/>
        <v>672308</v>
      </c>
      <c r="I26" s="25">
        <v>613000</v>
      </c>
      <c r="J26" s="25">
        <f t="shared" si="2"/>
        <v>605077.2</v>
      </c>
      <c r="K26" s="20">
        <v>2022080</v>
      </c>
      <c r="L26" s="29"/>
      <c r="M26" s="26"/>
      <c r="N26" s="26"/>
    </row>
    <row r="27" s="1" customFormat="1" ht="22" customHeight="1" spans="1:14">
      <c r="A27" s="15">
        <v>5</v>
      </c>
      <c r="B27" s="15">
        <v>701</v>
      </c>
      <c r="C27" s="15">
        <v>129.29</v>
      </c>
      <c r="D27" s="17">
        <v>29.87</v>
      </c>
      <c r="E27" s="18">
        <f t="shared" si="0"/>
        <v>99.42</v>
      </c>
      <c r="F27" s="19" t="s">
        <v>32</v>
      </c>
      <c r="G27" s="21">
        <v>5200</v>
      </c>
      <c r="H27" s="21">
        <f t="shared" si="1"/>
        <v>672308</v>
      </c>
      <c r="I27" s="25">
        <v>615185</v>
      </c>
      <c r="J27" s="25">
        <f t="shared" si="2"/>
        <v>605077.2</v>
      </c>
      <c r="K27" s="20">
        <v>2022080</v>
      </c>
      <c r="L27" s="29"/>
      <c r="M27" s="26"/>
      <c r="N27" s="26"/>
    </row>
    <row r="28" s="1" customFormat="1" ht="22" customHeight="1" spans="1:14">
      <c r="A28" s="15">
        <v>10</v>
      </c>
      <c r="B28" s="15">
        <v>903</v>
      </c>
      <c r="C28" s="15">
        <v>118.19</v>
      </c>
      <c r="D28" s="17">
        <v>19.464</v>
      </c>
      <c r="E28" s="18">
        <f t="shared" si="0"/>
        <v>98.726</v>
      </c>
      <c r="F28" s="19" t="s">
        <v>32</v>
      </c>
      <c r="G28" s="21">
        <v>6500</v>
      </c>
      <c r="H28" s="21">
        <f t="shared" si="1"/>
        <v>768235</v>
      </c>
      <c r="I28" s="25">
        <v>752942</v>
      </c>
      <c r="J28" s="25">
        <f t="shared" si="2"/>
        <v>691411.5</v>
      </c>
      <c r="K28" s="20">
        <v>2023086</v>
      </c>
      <c r="L28" s="29"/>
      <c r="M28" s="26"/>
      <c r="N28" s="26"/>
    </row>
    <row r="29" s="1" customFormat="1" ht="22" customHeight="1" spans="1:14">
      <c r="A29" s="15">
        <v>10</v>
      </c>
      <c r="B29" s="15">
        <v>1002</v>
      </c>
      <c r="C29" s="15">
        <v>118.19</v>
      </c>
      <c r="D29" s="17">
        <v>19.464</v>
      </c>
      <c r="E29" s="18">
        <f t="shared" si="0"/>
        <v>98.726</v>
      </c>
      <c r="F29" s="19" t="s">
        <v>32</v>
      </c>
      <c r="G29" s="21">
        <v>6200</v>
      </c>
      <c r="H29" s="21">
        <f t="shared" si="1"/>
        <v>732778</v>
      </c>
      <c r="I29" s="25">
        <v>708000</v>
      </c>
      <c r="J29" s="25">
        <f t="shared" si="2"/>
        <v>659500.2</v>
      </c>
      <c r="K29" s="20">
        <v>2023086</v>
      </c>
      <c r="L29" s="29"/>
      <c r="M29" s="26"/>
      <c r="N29" s="26"/>
    </row>
    <row r="30" s="1" customFormat="1" ht="22" customHeight="1" spans="1:14">
      <c r="A30" s="15">
        <v>11</v>
      </c>
      <c r="B30" s="15">
        <v>1102</v>
      </c>
      <c r="C30" s="15">
        <v>119.96</v>
      </c>
      <c r="D30" s="17">
        <v>19.564</v>
      </c>
      <c r="E30" s="18">
        <f t="shared" si="0"/>
        <v>100.396</v>
      </c>
      <c r="F30" s="19" t="s">
        <v>32</v>
      </c>
      <c r="G30" s="21">
        <v>5800</v>
      </c>
      <c r="H30" s="21">
        <f t="shared" si="1"/>
        <v>695768</v>
      </c>
      <c r="I30" s="25">
        <v>665000</v>
      </c>
      <c r="J30" s="25">
        <f t="shared" si="2"/>
        <v>626191.2</v>
      </c>
      <c r="K30" s="20">
        <v>2023119</v>
      </c>
      <c r="L30" s="29"/>
      <c r="M30" s="26"/>
      <c r="N30" s="26"/>
    </row>
    <row r="31" s="1" customFormat="1" ht="22" customHeight="1" spans="1:14">
      <c r="A31" s="15">
        <v>11</v>
      </c>
      <c r="B31" s="15">
        <v>201</v>
      </c>
      <c r="C31" s="15">
        <v>132.43</v>
      </c>
      <c r="D31" s="17">
        <v>24.58</v>
      </c>
      <c r="E31" s="18">
        <f t="shared" si="0"/>
        <v>107.85</v>
      </c>
      <c r="F31" s="19" t="s">
        <v>32</v>
      </c>
      <c r="G31" s="21">
        <v>6200</v>
      </c>
      <c r="H31" s="21">
        <f t="shared" si="1"/>
        <v>821066</v>
      </c>
      <c r="I31" s="25">
        <v>747000</v>
      </c>
      <c r="J31" s="25">
        <f t="shared" si="2"/>
        <v>738959.4</v>
      </c>
      <c r="K31" s="20">
        <v>2023119</v>
      </c>
      <c r="L31" s="29"/>
      <c r="M31" s="26"/>
      <c r="N31" s="26"/>
    </row>
    <row r="32" s="1" customFormat="1" ht="22" customHeight="1" spans="1:14">
      <c r="A32" s="15">
        <v>11</v>
      </c>
      <c r="B32" s="15">
        <v>403</v>
      </c>
      <c r="C32" s="15">
        <v>119.86</v>
      </c>
      <c r="D32" s="17">
        <v>19.564</v>
      </c>
      <c r="E32" s="18">
        <f t="shared" si="0"/>
        <v>100.296</v>
      </c>
      <c r="F32" s="19" t="s">
        <v>32</v>
      </c>
      <c r="G32" s="21">
        <v>6300</v>
      </c>
      <c r="H32" s="21">
        <f t="shared" si="1"/>
        <v>755118</v>
      </c>
      <c r="I32" s="25">
        <v>685000</v>
      </c>
      <c r="J32" s="25">
        <f t="shared" si="2"/>
        <v>679606.2</v>
      </c>
      <c r="K32" s="20">
        <v>2023119</v>
      </c>
      <c r="L32" s="29"/>
      <c r="M32" s="26"/>
      <c r="N32" s="26"/>
    </row>
    <row r="33" s="1" customFormat="1" ht="22" customHeight="1" spans="1:14">
      <c r="A33" s="15">
        <v>11</v>
      </c>
      <c r="B33" s="15">
        <v>402</v>
      </c>
      <c r="C33" s="15">
        <v>119.96</v>
      </c>
      <c r="D33" s="17">
        <v>19.564</v>
      </c>
      <c r="E33" s="18">
        <f t="shared" si="0"/>
        <v>100.396</v>
      </c>
      <c r="F33" s="19" t="s">
        <v>32</v>
      </c>
      <c r="G33" s="21">
        <v>6200</v>
      </c>
      <c r="H33" s="21">
        <f t="shared" si="1"/>
        <v>743752</v>
      </c>
      <c r="I33" s="25">
        <v>681016</v>
      </c>
      <c r="J33" s="25">
        <f t="shared" si="2"/>
        <v>669376.8</v>
      </c>
      <c r="K33" s="20">
        <v>2023119</v>
      </c>
      <c r="L33" s="29"/>
      <c r="M33" s="26"/>
      <c r="N33" s="26"/>
    </row>
    <row r="34" s="1" customFormat="1" ht="22" customHeight="1" spans="1:14">
      <c r="A34" s="15">
        <v>12</v>
      </c>
      <c r="B34" s="15">
        <v>2601</v>
      </c>
      <c r="C34" s="15">
        <v>117.06</v>
      </c>
      <c r="D34" s="22">
        <v>26.97</v>
      </c>
      <c r="E34" s="18">
        <f t="shared" si="0"/>
        <v>90.09</v>
      </c>
      <c r="F34" s="19" t="s">
        <v>32</v>
      </c>
      <c r="G34" s="21">
        <v>5700</v>
      </c>
      <c r="H34" s="21">
        <f t="shared" si="1"/>
        <v>667242</v>
      </c>
      <c r="I34" s="25">
        <v>647059</v>
      </c>
      <c r="J34" s="25">
        <f t="shared" si="2"/>
        <v>600517.8</v>
      </c>
      <c r="K34" s="20">
        <v>2023046</v>
      </c>
      <c r="L34" s="29"/>
      <c r="M34" s="26"/>
      <c r="N34" s="26"/>
    </row>
    <row r="35" s="1" customFormat="1" ht="22" customHeight="1" spans="1:14">
      <c r="A35" s="15">
        <v>12</v>
      </c>
      <c r="B35" s="15">
        <v>1301</v>
      </c>
      <c r="C35" s="15">
        <v>117.06</v>
      </c>
      <c r="D35" s="22">
        <v>26.97</v>
      </c>
      <c r="E35" s="18">
        <f t="shared" si="0"/>
        <v>90.09</v>
      </c>
      <c r="F35" s="19" t="s">
        <v>32</v>
      </c>
      <c r="G35" s="21">
        <v>5600</v>
      </c>
      <c r="H35" s="21">
        <f t="shared" si="1"/>
        <v>655536</v>
      </c>
      <c r="I35" s="25">
        <v>608712</v>
      </c>
      <c r="J35" s="25">
        <f t="shared" si="2"/>
        <v>589982.4</v>
      </c>
      <c r="K35" s="20">
        <v>2023046</v>
      </c>
      <c r="L35" s="29"/>
      <c r="M35" s="26"/>
      <c r="N35" s="26"/>
    </row>
    <row r="36" s="1" customFormat="1" ht="22" customHeight="1" spans="1:14">
      <c r="A36" s="15">
        <v>13</v>
      </c>
      <c r="B36" s="15">
        <v>1603</v>
      </c>
      <c r="C36" s="15">
        <v>126.76</v>
      </c>
      <c r="D36" s="17">
        <v>25.47</v>
      </c>
      <c r="E36" s="18">
        <f t="shared" si="0"/>
        <v>101.29</v>
      </c>
      <c r="F36" s="19" t="s">
        <v>32</v>
      </c>
      <c r="G36" s="21">
        <v>5800</v>
      </c>
      <c r="H36" s="21">
        <f t="shared" si="1"/>
        <v>735208</v>
      </c>
      <c r="I36" s="25">
        <v>668000</v>
      </c>
      <c r="J36" s="25">
        <f t="shared" si="2"/>
        <v>661687.2</v>
      </c>
      <c r="K36" s="20">
        <v>2023046</v>
      </c>
      <c r="L36" s="29"/>
      <c r="M36" s="26"/>
      <c r="N36" s="26"/>
    </row>
    <row r="37" s="1" customFormat="1" ht="22" customHeight="1" spans="1:14">
      <c r="A37" s="15">
        <v>13</v>
      </c>
      <c r="B37" s="15">
        <v>501</v>
      </c>
      <c r="C37" s="15">
        <v>127.31</v>
      </c>
      <c r="D37" s="17">
        <v>25.71</v>
      </c>
      <c r="E37" s="18">
        <f t="shared" si="0"/>
        <v>101.6</v>
      </c>
      <c r="F37" s="19" t="s">
        <v>32</v>
      </c>
      <c r="G37" s="21">
        <v>6100</v>
      </c>
      <c r="H37" s="21">
        <f t="shared" si="1"/>
        <v>776591</v>
      </c>
      <c r="I37" s="25">
        <v>764706</v>
      </c>
      <c r="J37" s="25">
        <f t="shared" si="2"/>
        <v>698931.9</v>
      </c>
      <c r="K37" s="20">
        <v>2023046</v>
      </c>
      <c r="L37" s="29"/>
      <c r="M37" s="26"/>
      <c r="N37" s="26"/>
    </row>
    <row r="38" ht="25" customHeight="1" spans="1:12">
      <c r="A38" s="35" t="s">
        <v>47</v>
      </c>
      <c r="B38" s="36"/>
      <c r="C38" s="37">
        <f>SUM(C23:C37)</f>
        <v>1820.05</v>
      </c>
      <c r="D38" s="37"/>
      <c r="E38" s="37"/>
      <c r="F38" s="37"/>
      <c r="G38" s="38">
        <v>5400</v>
      </c>
      <c r="H38" s="21">
        <f t="shared" si="1"/>
        <v>9828270</v>
      </c>
      <c r="I38" s="38">
        <f>SUM(I23:I37)</f>
        <v>9866587</v>
      </c>
      <c r="J38" s="25">
        <f t="shared" si="2"/>
        <v>8845443</v>
      </c>
      <c r="K38" s="36"/>
      <c r="L38" s="28"/>
    </row>
    <row r="39" customHeight="1" spans="9:12">
      <c r="I39" s="1"/>
      <c r="L39" s="28"/>
    </row>
    <row r="40" customHeight="1" spans="2:12">
      <c r="B40" s="1"/>
      <c r="F40" s="1"/>
      <c r="I40" s="1"/>
      <c r="L40" s="28"/>
    </row>
    <row r="41" customHeight="1" spans="2:12">
      <c r="B41" s="1"/>
      <c r="F41" s="1"/>
      <c r="I41" s="1"/>
      <c r="L41" s="28"/>
    </row>
    <row r="42" customHeight="1" spans="1:12">
      <c r="A42" s="26"/>
      <c r="B42" s="26"/>
      <c r="C42" s="27"/>
      <c r="D42" s="28"/>
      <c r="E42" s="28"/>
      <c r="F42" s="29"/>
      <c r="G42" s="30"/>
      <c r="H42" s="30"/>
      <c r="I42" s="29"/>
      <c r="J42" s="29"/>
      <c r="K42" s="33"/>
      <c r="L42" s="28"/>
    </row>
    <row r="43" customHeight="1" spans="1:12">
      <c r="A43" s="26"/>
      <c r="B43" s="26"/>
      <c r="C43" s="27"/>
      <c r="D43" s="28"/>
      <c r="E43" s="28"/>
      <c r="F43" s="29"/>
      <c r="G43" s="30"/>
      <c r="H43" s="30"/>
      <c r="I43" s="29"/>
      <c r="J43" s="29"/>
      <c r="K43" s="33"/>
      <c r="L43" s="28"/>
    </row>
    <row r="44" customHeight="1" spans="1:12">
      <c r="A44" s="26"/>
      <c r="B44" s="26"/>
      <c r="C44" s="27"/>
      <c r="D44" s="28"/>
      <c r="E44" s="28"/>
      <c r="F44" s="29"/>
      <c r="G44" s="30"/>
      <c r="H44" s="30"/>
      <c r="I44" s="29"/>
      <c r="J44" s="29"/>
      <c r="K44" s="33"/>
      <c r="L44" s="28"/>
    </row>
    <row r="45" customHeight="1" spans="1:12">
      <c r="A45" s="26"/>
      <c r="B45" s="26"/>
      <c r="C45" s="27"/>
      <c r="D45" s="28"/>
      <c r="E45" s="28"/>
      <c r="F45" s="29"/>
      <c r="G45" s="30"/>
      <c r="H45" s="30"/>
      <c r="I45" s="29"/>
      <c r="J45" s="29"/>
      <c r="K45" s="33"/>
      <c r="L45" s="28"/>
    </row>
    <row r="46" customHeight="1" spans="1:12">
      <c r="A46" s="26"/>
      <c r="B46" s="26"/>
      <c r="C46" s="27"/>
      <c r="D46" s="28"/>
      <c r="E46" s="28"/>
      <c r="F46" s="29"/>
      <c r="G46" s="30"/>
      <c r="H46" s="30"/>
      <c r="I46" s="29"/>
      <c r="J46" s="29"/>
      <c r="K46" s="33"/>
      <c r="L46" s="28"/>
    </row>
    <row r="47" customHeight="1" spans="1:12">
      <c r="A47" s="26"/>
      <c r="B47" s="26"/>
      <c r="C47" s="27"/>
      <c r="D47" s="28"/>
      <c r="E47" s="28"/>
      <c r="F47" s="29"/>
      <c r="G47" s="30"/>
      <c r="H47" s="30"/>
      <c r="I47" s="29"/>
      <c r="J47" s="29"/>
      <c r="K47" s="33"/>
      <c r="L47" s="28"/>
    </row>
    <row r="48" customHeight="1" spans="1:12">
      <c r="A48" s="26"/>
      <c r="B48" s="26"/>
      <c r="C48" s="27"/>
      <c r="D48" s="28"/>
      <c r="E48" s="28"/>
      <c r="F48" s="29"/>
      <c r="G48" s="30"/>
      <c r="H48" s="30"/>
      <c r="I48" s="29"/>
      <c r="J48" s="29"/>
      <c r="K48" s="33"/>
      <c r="L48" s="28"/>
    </row>
    <row r="49" customHeight="1" spans="1:12">
      <c r="A49" s="26"/>
      <c r="B49" s="26"/>
      <c r="C49" s="27"/>
      <c r="D49" s="28"/>
      <c r="E49" s="28"/>
      <c r="F49" s="29"/>
      <c r="G49" s="30"/>
      <c r="H49" s="30"/>
      <c r="I49" s="29"/>
      <c r="J49" s="29"/>
      <c r="K49" s="33"/>
      <c r="L49" s="28"/>
    </row>
    <row r="50" customHeight="1" spans="1:12">
      <c r="A50" s="26"/>
      <c r="B50" s="26"/>
      <c r="C50" s="27"/>
      <c r="D50" s="28"/>
      <c r="E50" s="28"/>
      <c r="F50" s="29"/>
      <c r="G50" s="30"/>
      <c r="H50" s="30"/>
      <c r="I50" s="29"/>
      <c r="J50" s="29"/>
      <c r="K50" s="33"/>
      <c r="L50" s="28"/>
    </row>
    <row r="51" customHeight="1" spans="1:12">
      <c r="A51" s="26"/>
      <c r="B51" s="26"/>
      <c r="C51" s="27"/>
      <c r="D51" s="28"/>
      <c r="E51" s="28"/>
      <c r="F51" s="29"/>
      <c r="G51" s="30"/>
      <c r="H51" s="30"/>
      <c r="I51" s="29"/>
      <c r="J51" s="29"/>
      <c r="K51" s="33"/>
      <c r="L51" s="28"/>
    </row>
    <row r="52" customHeight="1" spans="1:12">
      <c r="A52" s="26"/>
      <c r="B52" s="26"/>
      <c r="C52" s="27"/>
      <c r="D52" s="28"/>
      <c r="E52" s="28"/>
      <c r="F52" s="29"/>
      <c r="G52" s="30"/>
      <c r="H52" s="30"/>
      <c r="I52" s="29"/>
      <c r="J52" s="29"/>
      <c r="K52" s="33"/>
      <c r="L52" s="28"/>
    </row>
    <row r="53" customHeight="1" spans="1:12">
      <c r="A53" s="26"/>
      <c r="B53" s="26"/>
      <c r="C53" s="27"/>
      <c r="D53" s="28"/>
      <c r="E53" s="28"/>
      <c r="F53" s="29"/>
      <c r="G53" s="30"/>
      <c r="H53" s="30"/>
      <c r="I53" s="29"/>
      <c r="J53" s="29"/>
      <c r="K53" s="33"/>
      <c r="L53" s="28"/>
    </row>
    <row r="54" customHeight="1" spans="1:12">
      <c r="A54" s="26"/>
      <c r="B54" s="26"/>
      <c r="C54" s="27"/>
      <c r="D54" s="28"/>
      <c r="E54" s="28"/>
      <c r="F54" s="29"/>
      <c r="G54" s="30"/>
      <c r="H54" s="30"/>
      <c r="I54" s="29"/>
      <c r="J54" s="29"/>
      <c r="K54" s="33"/>
      <c r="L54" s="28"/>
    </row>
    <row r="55" customHeight="1" spans="1:12">
      <c r="A55" s="26"/>
      <c r="B55" s="26"/>
      <c r="C55" s="27"/>
      <c r="D55" s="28"/>
      <c r="E55" s="28"/>
      <c r="F55" s="29"/>
      <c r="G55" s="30"/>
      <c r="H55" s="30"/>
      <c r="I55" s="29"/>
      <c r="J55" s="29"/>
      <c r="K55" s="33"/>
      <c r="L55" s="28"/>
    </row>
    <row r="56" customHeight="1" spans="1:12">
      <c r="A56" s="26"/>
      <c r="B56" s="26"/>
      <c r="C56" s="27"/>
      <c r="D56" s="28"/>
      <c r="E56" s="28"/>
      <c r="F56" s="29"/>
      <c r="G56" s="30"/>
      <c r="H56" s="30"/>
      <c r="I56" s="29"/>
      <c r="J56" s="29"/>
      <c r="K56" s="33"/>
      <c r="L56" s="28"/>
    </row>
    <row r="57" customHeight="1" spans="1:12">
      <c r="A57" s="26"/>
      <c r="B57" s="26"/>
      <c r="C57" s="27"/>
      <c r="D57" s="28"/>
      <c r="E57" s="28"/>
      <c r="F57" s="29"/>
      <c r="G57" s="30"/>
      <c r="H57" s="30"/>
      <c r="I57" s="29"/>
      <c r="J57" s="29"/>
      <c r="K57" s="33"/>
      <c r="L57" s="28"/>
    </row>
    <row r="58" customHeight="1" spans="1:12">
      <c r="A58" s="26"/>
      <c r="B58" s="26"/>
      <c r="C58" s="27"/>
      <c r="D58" s="28"/>
      <c r="E58" s="28"/>
      <c r="F58" s="29"/>
      <c r="G58" s="30"/>
      <c r="H58" s="30"/>
      <c r="I58" s="29"/>
      <c r="J58" s="29"/>
      <c r="K58" s="33"/>
      <c r="L58" s="28"/>
    </row>
    <row r="59" customHeight="1" spans="1:12">
      <c r="A59" s="26"/>
      <c r="B59" s="26"/>
      <c r="C59" s="27"/>
      <c r="D59" s="28"/>
      <c r="E59" s="28"/>
      <c r="F59" s="29"/>
      <c r="G59" s="30"/>
      <c r="H59" s="30"/>
      <c r="I59" s="29"/>
      <c r="J59" s="29"/>
      <c r="K59" s="33"/>
      <c r="L59" s="28"/>
    </row>
    <row r="60" customHeight="1" spans="1:12">
      <c r="A60" s="26"/>
      <c r="B60" s="26"/>
      <c r="C60" s="27"/>
      <c r="D60" s="28"/>
      <c r="E60" s="28"/>
      <c r="F60" s="29"/>
      <c r="G60" s="30"/>
      <c r="H60" s="30"/>
      <c r="I60" s="29"/>
      <c r="J60" s="29"/>
      <c r="K60" s="33"/>
      <c r="L60" s="28"/>
    </row>
    <row r="61" customHeight="1" spans="1:12">
      <c r="A61" s="26"/>
      <c r="B61" s="26"/>
      <c r="C61" s="27"/>
      <c r="D61" s="28"/>
      <c r="E61" s="28"/>
      <c r="F61" s="29"/>
      <c r="G61" s="30"/>
      <c r="H61" s="30"/>
      <c r="I61" s="29"/>
      <c r="J61" s="29"/>
      <c r="K61" s="33"/>
      <c r="L61" s="28"/>
    </row>
    <row r="62" customHeight="1" spans="1:12">
      <c r="A62" s="26"/>
      <c r="B62" s="26"/>
      <c r="C62" s="27"/>
      <c r="D62" s="28"/>
      <c r="E62" s="28"/>
      <c r="F62" s="29"/>
      <c r="G62" s="30"/>
      <c r="H62" s="30"/>
      <c r="I62" s="29"/>
      <c r="J62" s="29"/>
      <c r="K62" s="33"/>
      <c r="L62" s="28"/>
    </row>
    <row r="63" customHeight="1" spans="1:12">
      <c r="A63" s="26"/>
      <c r="B63" s="26"/>
      <c r="C63" s="27"/>
      <c r="D63" s="28"/>
      <c r="E63" s="28"/>
      <c r="F63" s="29"/>
      <c r="G63" s="30"/>
      <c r="H63" s="30"/>
      <c r="I63" s="29"/>
      <c r="J63" s="29"/>
      <c r="K63" s="33"/>
      <c r="L63" s="28"/>
    </row>
    <row r="64" customHeight="1" spans="1:12">
      <c r="A64" s="26"/>
      <c r="B64" s="26"/>
      <c r="C64" s="27"/>
      <c r="D64" s="28"/>
      <c r="E64" s="28"/>
      <c r="F64" s="29"/>
      <c r="G64" s="30"/>
      <c r="H64" s="30"/>
      <c r="I64" s="29"/>
      <c r="J64" s="29"/>
      <c r="K64" s="33"/>
      <c r="L64" s="28"/>
    </row>
    <row r="65" customHeight="1" spans="1:12">
      <c r="A65" s="26"/>
      <c r="B65" s="26"/>
      <c r="C65" s="27"/>
      <c r="D65" s="28"/>
      <c r="E65" s="28"/>
      <c r="F65" s="29"/>
      <c r="G65" s="30"/>
      <c r="H65" s="30"/>
      <c r="I65" s="29"/>
      <c r="J65" s="29"/>
      <c r="K65" s="33"/>
      <c r="L65" s="28"/>
    </row>
    <row r="66" customHeight="1" spans="1:12">
      <c r="A66" s="26"/>
      <c r="B66" s="26"/>
      <c r="C66" s="27"/>
      <c r="D66" s="28"/>
      <c r="E66" s="28"/>
      <c r="F66" s="29"/>
      <c r="G66" s="30"/>
      <c r="H66" s="30"/>
      <c r="I66" s="29"/>
      <c r="J66" s="29"/>
      <c r="K66" s="33"/>
      <c r="L66" s="28"/>
    </row>
    <row r="67" customHeight="1" spans="1:12">
      <c r="A67" s="26"/>
      <c r="B67" s="26"/>
      <c r="C67" s="27"/>
      <c r="D67" s="28"/>
      <c r="E67" s="28"/>
      <c r="F67" s="29"/>
      <c r="G67" s="30"/>
      <c r="H67" s="30"/>
      <c r="I67" s="29"/>
      <c r="J67" s="29"/>
      <c r="K67" s="33"/>
      <c r="L67" s="28"/>
    </row>
    <row r="68" customHeight="1" spans="1:12">
      <c r="A68" s="26"/>
      <c r="B68" s="26"/>
      <c r="C68" s="27"/>
      <c r="D68" s="28"/>
      <c r="E68" s="28"/>
      <c r="F68" s="29"/>
      <c r="G68" s="30"/>
      <c r="H68" s="30"/>
      <c r="I68" s="29"/>
      <c r="J68" s="29"/>
      <c r="K68" s="33"/>
      <c r="L68" s="28"/>
    </row>
    <row r="69" customHeight="1" spans="1:12">
      <c r="A69" s="26"/>
      <c r="B69" s="26"/>
      <c r="C69" s="27"/>
      <c r="D69" s="28"/>
      <c r="E69" s="28"/>
      <c r="F69" s="29"/>
      <c r="G69" s="30"/>
      <c r="H69" s="30"/>
      <c r="I69" s="29"/>
      <c r="J69" s="29"/>
      <c r="K69" s="33"/>
      <c r="L69" s="28"/>
    </row>
    <row r="70" customHeight="1" spans="1:12">
      <c r="A70" s="26"/>
      <c r="B70" s="26"/>
      <c r="C70" s="27"/>
      <c r="D70" s="28"/>
      <c r="E70" s="28"/>
      <c r="F70" s="29"/>
      <c r="G70" s="30"/>
      <c r="H70" s="30"/>
      <c r="I70" s="29"/>
      <c r="J70" s="29"/>
      <c r="K70" s="33"/>
      <c r="L70" s="28"/>
    </row>
    <row r="71" customHeight="1" spans="1:12">
      <c r="A71" s="26"/>
      <c r="B71" s="26"/>
      <c r="C71" s="27"/>
      <c r="D71" s="28"/>
      <c r="E71" s="28"/>
      <c r="F71" s="29"/>
      <c r="G71" s="30"/>
      <c r="H71" s="30"/>
      <c r="I71" s="29"/>
      <c r="J71" s="29"/>
      <c r="K71" s="33"/>
      <c r="L71" s="28"/>
    </row>
    <row r="72" customHeight="1" spans="2:12">
      <c r="B72" s="1"/>
      <c r="F72" s="1"/>
      <c r="I72" s="1"/>
      <c r="L72" s="28"/>
    </row>
    <row r="73" customHeight="1" spans="2:12">
      <c r="B73" s="1"/>
      <c r="F73" s="1"/>
      <c r="I73" s="1"/>
      <c r="L73" s="28"/>
    </row>
    <row r="74" customHeight="1" spans="2:12">
      <c r="B74" s="1"/>
      <c r="F74" s="1"/>
      <c r="I74" s="1"/>
      <c r="L74" s="28"/>
    </row>
    <row r="75" customHeight="1" spans="2:12">
      <c r="B75" s="1"/>
      <c r="F75" s="1"/>
      <c r="I75" s="1"/>
      <c r="L75" s="28"/>
    </row>
    <row r="76" customHeight="1" spans="2:12">
      <c r="B76" s="1"/>
      <c r="F76" s="1"/>
      <c r="I76" s="1"/>
      <c r="L76" s="28"/>
    </row>
    <row r="77" customHeight="1" spans="2:12">
      <c r="B77" s="1"/>
      <c r="F77" s="1"/>
      <c r="I77" s="1"/>
      <c r="L77" s="28"/>
    </row>
    <row r="78" customHeight="1" spans="2:12">
      <c r="B78" s="1"/>
      <c r="F78" s="1"/>
      <c r="I78" s="1"/>
      <c r="L78" s="28"/>
    </row>
    <row r="79" customHeight="1" spans="2:12">
      <c r="B79" s="1"/>
      <c r="F79" s="1"/>
      <c r="I79" s="1"/>
      <c r="L79" s="28"/>
    </row>
    <row r="80" customHeight="1" spans="2:12">
      <c r="B80" s="1"/>
      <c r="F80" s="1"/>
      <c r="I80" s="1"/>
      <c r="L80" s="28"/>
    </row>
    <row r="81" customHeight="1" spans="2:12">
      <c r="B81" s="1"/>
      <c r="F81" s="1"/>
      <c r="I81" s="1"/>
      <c r="L81" s="28"/>
    </row>
    <row r="82" customHeight="1" spans="2:12">
      <c r="B82" s="1"/>
      <c r="F82" s="1"/>
      <c r="I82" s="1"/>
      <c r="L82" s="28"/>
    </row>
    <row r="83" customHeight="1" spans="2:12">
      <c r="B83" s="1"/>
      <c r="F83" s="1"/>
      <c r="I83" s="1"/>
      <c r="L83" s="28"/>
    </row>
    <row r="84" customHeight="1" spans="2:12">
      <c r="B84" s="1"/>
      <c r="F84" s="1"/>
      <c r="L84" s="28"/>
    </row>
    <row r="85" customHeight="1" spans="2:12">
      <c r="B85" s="1"/>
      <c r="F85" s="1"/>
      <c r="L85" s="28"/>
    </row>
    <row r="86" customHeight="1" spans="2:12">
      <c r="B86" s="1"/>
      <c r="F86" s="1"/>
      <c r="L86" s="28"/>
    </row>
    <row r="87" customHeight="1" spans="2:12">
      <c r="B87" s="1"/>
      <c r="F87" s="1"/>
      <c r="L87" s="28"/>
    </row>
    <row r="88" customHeight="1" spans="2:12">
      <c r="B88" s="1"/>
      <c r="F88" s="1"/>
      <c r="L88" s="28"/>
    </row>
    <row r="89" customHeight="1" spans="2:12">
      <c r="B89" s="1"/>
      <c r="F89" s="1"/>
      <c r="L89" s="28"/>
    </row>
    <row r="90" customHeight="1" spans="2:12">
      <c r="B90" s="1"/>
      <c r="F90" s="1"/>
      <c r="L90" s="28"/>
    </row>
    <row r="91" customHeight="1" spans="2:12">
      <c r="B91" s="1"/>
      <c r="F91" s="1"/>
      <c r="L91" s="28"/>
    </row>
    <row r="92" customHeight="1" spans="2:12">
      <c r="B92" s="1"/>
      <c r="F92" s="1"/>
      <c r="L92" s="28"/>
    </row>
    <row r="93" customHeight="1" spans="2:12">
      <c r="B93" s="1"/>
      <c r="F93" s="1"/>
      <c r="L93" s="28"/>
    </row>
    <row r="94" customHeight="1" spans="2:12">
      <c r="B94" s="1"/>
      <c r="F94" s="1"/>
      <c r="L94" s="28"/>
    </row>
    <row r="95" customHeight="1" spans="2:12">
      <c r="B95" s="1"/>
      <c r="F95" s="1"/>
      <c r="L95" s="28"/>
    </row>
    <row r="96" customHeight="1" spans="2:12">
      <c r="B96" s="1"/>
      <c r="F96" s="1"/>
      <c r="L96" s="28"/>
    </row>
    <row r="97" customHeight="1" spans="2:12">
      <c r="B97" s="1"/>
      <c r="F97" s="1"/>
      <c r="L97" s="28"/>
    </row>
    <row r="98" customHeight="1" spans="2:12">
      <c r="B98" s="1"/>
      <c r="F98" s="1"/>
      <c r="L98" s="34"/>
    </row>
    <row r="99" customHeight="1" spans="2:6">
      <c r="B99" s="1"/>
      <c r="F99" s="1"/>
    </row>
    <row r="100" customHeight="1" spans="2:6">
      <c r="B100" s="1"/>
      <c r="F100" s="1"/>
    </row>
    <row r="101" customHeight="1" spans="2:6">
      <c r="B101" s="1"/>
      <c r="F101" s="1"/>
    </row>
    <row r="102" customHeight="1" spans="2:6">
      <c r="B102" s="1"/>
      <c r="F102" s="1"/>
    </row>
    <row r="103" customHeight="1" spans="2:6">
      <c r="B103" s="1"/>
      <c r="F103" s="1"/>
    </row>
    <row r="104" customHeight="1" spans="2:6">
      <c r="B104" s="1"/>
      <c r="F104" s="1"/>
    </row>
    <row r="105" customHeight="1" spans="2:6">
      <c r="B105" s="1"/>
      <c r="F105" s="1"/>
    </row>
    <row r="106" customHeight="1" spans="2:6">
      <c r="B106" s="1"/>
      <c r="F106" s="1"/>
    </row>
    <row r="107" customHeight="1" spans="2:6">
      <c r="B107" s="1"/>
      <c r="F107" s="1"/>
    </row>
    <row r="108" customHeight="1" spans="2:6">
      <c r="B108" s="1"/>
      <c r="F108" s="1"/>
    </row>
    <row r="109" customHeight="1" spans="2:6">
      <c r="B109" s="1"/>
      <c r="F109" s="1"/>
    </row>
    <row r="110" customHeight="1" spans="2:6">
      <c r="B110" s="1"/>
      <c r="F110" s="1"/>
    </row>
    <row r="111" customHeight="1" spans="2:6">
      <c r="B111" s="1"/>
      <c r="F111" s="1"/>
    </row>
    <row r="112" customHeight="1" spans="2:6">
      <c r="B112" s="1"/>
      <c r="F112" s="1"/>
    </row>
    <row r="113" customHeight="1" spans="2:6">
      <c r="B113" s="1"/>
      <c r="F113" s="1"/>
    </row>
    <row r="114" customHeight="1" spans="2:6">
      <c r="B114" s="1"/>
      <c r="F114" s="1"/>
    </row>
    <row r="115" customHeight="1" spans="2:6">
      <c r="B115" s="1"/>
      <c r="F115" s="1"/>
    </row>
    <row r="116" customHeight="1" spans="2:6">
      <c r="B116" s="1"/>
      <c r="F116" s="1"/>
    </row>
    <row r="117" customHeight="1" spans="2:6">
      <c r="B117" s="1"/>
      <c r="F117" s="1"/>
    </row>
    <row r="118" customHeight="1" spans="2:6">
      <c r="B118" s="1"/>
      <c r="F118" s="1"/>
    </row>
    <row r="119" customHeight="1" spans="2:6">
      <c r="B119" s="1"/>
      <c r="F119" s="1"/>
    </row>
  </sheetData>
  <mergeCells count="26">
    <mergeCell ref="A1:K1"/>
    <mergeCell ref="A2:K2"/>
    <mergeCell ref="D3:K3"/>
    <mergeCell ref="D6:K6"/>
    <mergeCell ref="C7:D7"/>
    <mergeCell ref="F7:K7"/>
    <mergeCell ref="B8:K8"/>
    <mergeCell ref="B9:K9"/>
    <mergeCell ref="B18:K18"/>
    <mergeCell ref="B19:K19"/>
    <mergeCell ref="A20:K20"/>
    <mergeCell ref="A4:A5"/>
    <mergeCell ref="A10:A17"/>
    <mergeCell ref="A21:A22"/>
    <mergeCell ref="B4:B5"/>
    <mergeCell ref="B21:B22"/>
    <mergeCell ref="C4:C5"/>
    <mergeCell ref="C21:C22"/>
    <mergeCell ref="D21:D22"/>
    <mergeCell ref="E21:E22"/>
    <mergeCell ref="F21:F22"/>
    <mergeCell ref="G21:G22"/>
    <mergeCell ref="I21:I22"/>
    <mergeCell ref="K21:K22"/>
    <mergeCell ref="D4:K5"/>
    <mergeCell ref="B10:K17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22"/>
  <sheetViews>
    <sheetView topLeftCell="A25" workbookViewId="0">
      <selection activeCell="A1" sqref="A1:K1"/>
    </sheetView>
  </sheetViews>
  <sheetFormatPr defaultColWidth="9" defaultRowHeight="15" customHeight="1"/>
  <cols>
    <col min="1" max="1" width="7.5" style="1" customWidth="1"/>
    <col min="3" max="3" width="11" style="1" customWidth="1"/>
    <col min="4" max="4" width="10.6615384615385" style="1" customWidth="1"/>
    <col min="5" max="5" width="10" style="1" customWidth="1"/>
    <col min="7" max="8" width="8.83076923076923" style="1" customWidth="1"/>
    <col min="9" max="9" width="10.8307692307692" style="40" customWidth="1"/>
    <col min="10" max="10" width="10.8307692307692" style="1" customWidth="1"/>
    <col min="11" max="11" width="11.8307692307692" style="1" customWidth="1"/>
    <col min="12" max="12" width="12.6615384615385" style="2"/>
    <col min="13" max="13" width="10" style="1" customWidth="1"/>
  </cols>
  <sheetData>
    <row r="1" s="1" customFormat="1" customHeight="1" spans="1:11">
      <c r="A1" s="3" t="s">
        <v>45</v>
      </c>
      <c r="B1" s="3"/>
      <c r="C1" s="3"/>
      <c r="D1" s="3"/>
      <c r="E1" s="3"/>
      <c r="F1" s="3"/>
      <c r="G1" s="3"/>
      <c r="H1" s="3"/>
      <c r="I1" s="46"/>
      <c r="J1" s="3"/>
      <c r="K1" s="3"/>
    </row>
    <row r="2" s="1" customFormat="1" customHeight="1" spans="1:11">
      <c r="A2" s="3" t="s">
        <v>1</v>
      </c>
      <c r="B2" s="3"/>
      <c r="C2" s="3"/>
      <c r="D2" s="3"/>
      <c r="E2" s="3"/>
      <c r="F2" s="3"/>
      <c r="G2" s="3"/>
      <c r="H2" s="3"/>
      <c r="I2" s="46"/>
      <c r="J2" s="3"/>
      <c r="K2" s="3"/>
    </row>
    <row r="3" s="1" customFormat="1" ht="24" customHeight="1" spans="1:11">
      <c r="A3" s="4" t="s">
        <v>2</v>
      </c>
      <c r="B3" s="4" t="s">
        <v>3</v>
      </c>
      <c r="C3" s="4"/>
      <c r="D3" s="5" t="s">
        <v>4</v>
      </c>
      <c r="E3" s="5"/>
      <c r="F3" s="5"/>
      <c r="G3" s="5"/>
      <c r="H3" s="5"/>
      <c r="I3" s="47"/>
      <c r="J3" s="5"/>
      <c r="K3" s="5"/>
    </row>
    <row r="4" s="1" customFormat="1" ht="14" customHeight="1" spans="1:11">
      <c r="A4" s="4" t="s">
        <v>5</v>
      </c>
      <c r="B4" s="5" t="s">
        <v>6</v>
      </c>
      <c r="C4" s="4"/>
      <c r="D4" s="5" t="s">
        <v>7</v>
      </c>
      <c r="E4" s="5"/>
      <c r="F4" s="5"/>
      <c r="G4" s="5"/>
      <c r="H4" s="5"/>
      <c r="I4" s="47"/>
      <c r="J4" s="5"/>
      <c r="K4" s="5"/>
    </row>
    <row r="5" s="1" customFormat="1" ht="14" customHeight="1" spans="1:11">
      <c r="A5" s="4"/>
      <c r="B5" s="5"/>
      <c r="C5" s="4"/>
      <c r="D5" s="5"/>
      <c r="E5" s="5"/>
      <c r="F5" s="5"/>
      <c r="G5" s="5"/>
      <c r="H5" s="5"/>
      <c r="I5" s="47"/>
      <c r="J5" s="5"/>
      <c r="K5" s="5"/>
    </row>
    <row r="6" s="1" customFormat="1" ht="36" customHeight="1" spans="1:11">
      <c r="A6" s="4" t="s">
        <v>8</v>
      </c>
      <c r="B6" s="4"/>
      <c r="C6" s="4"/>
      <c r="D6" s="6"/>
      <c r="E6" s="6"/>
      <c r="F6" s="6"/>
      <c r="G6" s="6"/>
      <c r="H6" s="6"/>
      <c r="I6" s="48"/>
      <c r="J6" s="6"/>
      <c r="K6" s="6"/>
    </row>
    <row r="7" s="1" customFormat="1" ht="14" customHeight="1" spans="1:11">
      <c r="A7" s="4" t="s">
        <v>9</v>
      </c>
      <c r="B7" s="4" t="s">
        <v>10</v>
      </c>
      <c r="C7" s="7">
        <v>0.3501</v>
      </c>
      <c r="D7" s="4"/>
      <c r="E7" s="8" t="s">
        <v>11</v>
      </c>
      <c r="F7" s="5" t="s">
        <v>12</v>
      </c>
      <c r="G7" s="5"/>
      <c r="H7" s="5"/>
      <c r="I7" s="47"/>
      <c r="J7" s="5"/>
      <c r="K7" s="5"/>
    </row>
    <row r="8" s="1" customFormat="1" ht="60" customHeight="1" spans="1:11">
      <c r="A8" s="4" t="s">
        <v>13</v>
      </c>
      <c r="B8" s="5" t="s">
        <v>14</v>
      </c>
      <c r="C8" s="5"/>
      <c r="D8" s="5"/>
      <c r="E8" s="5"/>
      <c r="F8" s="5"/>
      <c r="G8" s="5"/>
      <c r="H8" s="5"/>
      <c r="I8" s="47"/>
      <c r="J8" s="5"/>
      <c r="K8" s="5"/>
    </row>
    <row r="9" s="1" customFormat="1" ht="60" customHeight="1" spans="1:11">
      <c r="A9" s="4" t="s">
        <v>15</v>
      </c>
      <c r="B9" s="5" t="s">
        <v>16</v>
      </c>
      <c r="C9" s="5"/>
      <c r="D9" s="5"/>
      <c r="E9" s="5"/>
      <c r="F9" s="5"/>
      <c r="G9" s="5"/>
      <c r="H9" s="5"/>
      <c r="I9" s="47"/>
      <c r="J9" s="5"/>
      <c r="K9" s="5"/>
    </row>
    <row r="10" s="1" customFormat="1" ht="14" customHeight="1" spans="1:11">
      <c r="A10" s="4" t="s">
        <v>17</v>
      </c>
      <c r="B10" s="9" t="s">
        <v>18</v>
      </c>
      <c r="C10" s="9"/>
      <c r="D10" s="9"/>
      <c r="E10" s="9"/>
      <c r="F10" s="9"/>
      <c r="G10" s="9"/>
      <c r="H10" s="9"/>
      <c r="I10" s="49"/>
      <c r="J10" s="9"/>
      <c r="K10" s="9"/>
    </row>
    <row r="11" s="1" customFormat="1" ht="14" customHeight="1" spans="1:11">
      <c r="A11" s="4"/>
      <c r="B11" s="9"/>
      <c r="C11" s="9"/>
      <c r="D11" s="9"/>
      <c r="E11" s="9"/>
      <c r="F11" s="9"/>
      <c r="G11" s="9"/>
      <c r="H11" s="9"/>
      <c r="I11" s="49"/>
      <c r="J11" s="9"/>
      <c r="K11" s="9"/>
    </row>
    <row r="12" s="1" customFormat="1" ht="14" customHeight="1" spans="1:11">
      <c r="A12" s="4"/>
      <c r="B12" s="9"/>
      <c r="C12" s="9"/>
      <c r="D12" s="9"/>
      <c r="E12" s="9"/>
      <c r="F12" s="9"/>
      <c r="G12" s="9"/>
      <c r="H12" s="9"/>
      <c r="I12" s="49"/>
      <c r="J12" s="9"/>
      <c r="K12" s="9"/>
    </row>
    <row r="13" s="1" customFormat="1" ht="14" customHeight="1" spans="1:11">
      <c r="A13" s="4"/>
      <c r="B13" s="9"/>
      <c r="C13" s="9"/>
      <c r="D13" s="9"/>
      <c r="E13" s="9"/>
      <c r="F13" s="9"/>
      <c r="G13" s="9"/>
      <c r="H13" s="9"/>
      <c r="I13" s="49"/>
      <c r="J13" s="9"/>
      <c r="K13" s="9"/>
    </row>
    <row r="14" s="1" customFormat="1" ht="14" customHeight="1" spans="1:11">
      <c r="A14" s="4"/>
      <c r="B14" s="9"/>
      <c r="C14" s="9"/>
      <c r="D14" s="9"/>
      <c r="E14" s="9"/>
      <c r="F14" s="9"/>
      <c r="G14" s="9"/>
      <c r="H14" s="9"/>
      <c r="I14" s="49"/>
      <c r="J14" s="9"/>
      <c r="K14" s="9"/>
    </row>
    <row r="15" s="1" customFormat="1" ht="14" customHeight="1" spans="1:11">
      <c r="A15" s="4"/>
      <c r="B15" s="9"/>
      <c r="C15" s="9"/>
      <c r="D15" s="9"/>
      <c r="E15" s="9"/>
      <c r="F15" s="9"/>
      <c r="G15" s="9"/>
      <c r="H15" s="9"/>
      <c r="I15" s="49"/>
      <c r="J15" s="9"/>
      <c r="K15" s="9"/>
    </row>
    <row r="16" s="1" customFormat="1" ht="14" customHeight="1" spans="1:11">
      <c r="A16" s="4"/>
      <c r="B16" s="9"/>
      <c r="C16" s="9"/>
      <c r="D16" s="9"/>
      <c r="E16" s="9"/>
      <c r="F16" s="9"/>
      <c r="G16" s="9"/>
      <c r="H16" s="9"/>
      <c r="I16" s="49"/>
      <c r="J16" s="9"/>
      <c r="K16" s="9"/>
    </row>
    <row r="17" s="1" customFormat="1" ht="34.5" customHeight="1" spans="1:11">
      <c r="A17" s="4"/>
      <c r="B17" s="9"/>
      <c r="C17" s="9"/>
      <c r="D17" s="9"/>
      <c r="E17" s="9"/>
      <c r="F17" s="9"/>
      <c r="G17" s="9"/>
      <c r="H17" s="9"/>
      <c r="I17" s="49"/>
      <c r="J17" s="9"/>
      <c r="K17" s="9"/>
    </row>
    <row r="18" s="1" customFormat="1" ht="36" customHeight="1" spans="1:11">
      <c r="A18" s="4" t="s">
        <v>19</v>
      </c>
      <c r="B18" s="5" t="s">
        <v>20</v>
      </c>
      <c r="C18" s="5"/>
      <c r="D18" s="5"/>
      <c r="E18" s="5"/>
      <c r="F18" s="5"/>
      <c r="G18" s="5"/>
      <c r="H18" s="5"/>
      <c r="I18" s="47"/>
      <c r="J18" s="5"/>
      <c r="K18" s="5"/>
    </row>
    <row r="19" s="1" customFormat="1" ht="36" customHeight="1" spans="1:13">
      <c r="A19" s="4" t="s">
        <v>21</v>
      </c>
      <c r="B19" s="5" t="s">
        <v>51</v>
      </c>
      <c r="C19" s="5"/>
      <c r="D19" s="5"/>
      <c r="E19" s="5"/>
      <c r="F19" s="5"/>
      <c r="G19" s="5"/>
      <c r="H19" s="5"/>
      <c r="I19" s="47"/>
      <c r="J19" s="5"/>
      <c r="K19" s="5"/>
      <c r="M19" s="39"/>
    </row>
    <row r="20" ht="38" customHeight="1" spans="1:15">
      <c r="A20" s="10" t="s">
        <v>55</v>
      </c>
      <c r="B20" s="3"/>
      <c r="C20" s="3"/>
      <c r="D20" s="3"/>
      <c r="E20" s="3"/>
      <c r="F20" s="3"/>
      <c r="G20" s="3"/>
      <c r="H20" s="3"/>
      <c r="I20" s="46"/>
      <c r="J20" s="3"/>
      <c r="K20" s="3"/>
      <c r="L20" s="28"/>
      <c r="N20" s="1"/>
      <c r="O20" s="1"/>
    </row>
    <row r="21" customHeight="1" spans="1:15">
      <c r="A21" s="5" t="s">
        <v>23</v>
      </c>
      <c r="B21" s="5" t="s">
        <v>24</v>
      </c>
      <c r="C21" s="11" t="s">
        <v>25</v>
      </c>
      <c r="D21" s="12" t="s">
        <v>26</v>
      </c>
      <c r="E21" s="13" t="s">
        <v>27</v>
      </c>
      <c r="F21" s="3" t="s">
        <v>28</v>
      </c>
      <c r="G21" s="14" t="s">
        <v>29</v>
      </c>
      <c r="H21" s="14"/>
      <c r="I21" s="47" t="s">
        <v>30</v>
      </c>
      <c r="J21" s="5"/>
      <c r="K21" s="5" t="s">
        <v>31</v>
      </c>
      <c r="L21" s="28"/>
      <c r="N21" s="1"/>
      <c r="O21" s="1"/>
    </row>
    <row r="22" ht="9" customHeight="1" spans="1:15">
      <c r="A22" s="5"/>
      <c r="B22" s="5"/>
      <c r="C22" s="11"/>
      <c r="D22" s="12"/>
      <c r="E22" s="13"/>
      <c r="F22" s="3"/>
      <c r="G22" s="14"/>
      <c r="H22" s="14"/>
      <c r="I22" s="47"/>
      <c r="J22" s="5"/>
      <c r="K22" s="5"/>
      <c r="L22" s="28"/>
      <c r="N22" s="1"/>
      <c r="O22" s="1"/>
    </row>
    <row r="23" s="1" customFormat="1" ht="22" customHeight="1" spans="1:14">
      <c r="A23" s="15">
        <v>1</v>
      </c>
      <c r="B23" s="15">
        <v>2204</v>
      </c>
      <c r="C23" s="15">
        <v>107.67</v>
      </c>
      <c r="D23" s="17">
        <v>25.47</v>
      </c>
      <c r="E23" s="18">
        <f t="shared" ref="E23:E40" si="0">C23-D23</f>
        <v>82.2</v>
      </c>
      <c r="F23" s="19" t="s">
        <v>33</v>
      </c>
      <c r="G23" s="21">
        <v>5400</v>
      </c>
      <c r="H23" s="21">
        <f t="shared" ref="H23:H41" si="1">G23*C23</f>
        <v>581418</v>
      </c>
      <c r="I23" s="50">
        <v>530967</v>
      </c>
      <c r="J23" s="25">
        <f t="shared" ref="J23:J41" si="2">H23*0.9</f>
        <v>523276.2</v>
      </c>
      <c r="K23" s="20">
        <v>2021062</v>
      </c>
      <c r="L23" s="29"/>
      <c r="M23" s="26"/>
      <c r="N23" s="26"/>
    </row>
    <row r="24" s="1" customFormat="1" ht="22" customHeight="1" spans="1:14">
      <c r="A24" s="15">
        <v>2</v>
      </c>
      <c r="B24" s="15">
        <v>2804</v>
      </c>
      <c r="C24" s="15">
        <v>118.74</v>
      </c>
      <c r="D24" s="22">
        <v>27.703</v>
      </c>
      <c r="E24" s="18">
        <f t="shared" si="0"/>
        <v>91.037</v>
      </c>
      <c r="F24" s="19" t="s">
        <v>32</v>
      </c>
      <c r="G24" s="21">
        <v>5200</v>
      </c>
      <c r="H24" s="21">
        <f t="shared" si="1"/>
        <v>617448</v>
      </c>
      <c r="I24" s="50">
        <v>560000</v>
      </c>
      <c r="J24" s="25">
        <f t="shared" si="2"/>
        <v>555703.2</v>
      </c>
      <c r="K24" s="20">
        <v>2021062</v>
      </c>
      <c r="L24" s="29"/>
      <c r="M24" s="26"/>
      <c r="N24" s="26"/>
    </row>
    <row r="25" s="1" customFormat="1" ht="22" customHeight="1" spans="1:14">
      <c r="A25" s="15">
        <v>3</v>
      </c>
      <c r="B25" s="15">
        <v>2001</v>
      </c>
      <c r="C25" s="15">
        <v>118.28</v>
      </c>
      <c r="D25" s="22">
        <v>27.7</v>
      </c>
      <c r="E25" s="18">
        <f t="shared" si="0"/>
        <v>90.58</v>
      </c>
      <c r="F25" s="19" t="s">
        <v>32</v>
      </c>
      <c r="G25" s="21">
        <v>5800</v>
      </c>
      <c r="H25" s="21">
        <f t="shared" si="1"/>
        <v>686024</v>
      </c>
      <c r="I25" s="50">
        <v>620000</v>
      </c>
      <c r="J25" s="25">
        <f t="shared" si="2"/>
        <v>617421.6</v>
      </c>
      <c r="K25" s="20">
        <v>2021062</v>
      </c>
      <c r="L25" s="29"/>
      <c r="M25" s="26"/>
      <c r="N25" s="26"/>
    </row>
    <row r="26" s="1" customFormat="1" ht="22" customHeight="1" spans="1:14">
      <c r="A26" s="15">
        <v>5</v>
      </c>
      <c r="B26" s="15">
        <v>601</v>
      </c>
      <c r="C26" s="15">
        <v>129.29</v>
      </c>
      <c r="D26" s="17">
        <v>29.87</v>
      </c>
      <c r="E26" s="18">
        <f t="shared" si="0"/>
        <v>99.42</v>
      </c>
      <c r="F26" s="19" t="s">
        <v>32</v>
      </c>
      <c r="G26" s="21">
        <v>5200</v>
      </c>
      <c r="H26" s="21">
        <f t="shared" si="1"/>
        <v>672308</v>
      </c>
      <c r="I26" s="50">
        <v>613000</v>
      </c>
      <c r="J26" s="25">
        <f t="shared" si="2"/>
        <v>605077.2</v>
      </c>
      <c r="K26" s="20">
        <v>2022080</v>
      </c>
      <c r="L26" s="29"/>
      <c r="M26" s="26"/>
      <c r="N26" s="26"/>
    </row>
    <row r="27" s="39" customFormat="1" ht="22" customHeight="1" spans="1:14">
      <c r="A27" s="41">
        <v>5</v>
      </c>
      <c r="B27" s="41">
        <v>801</v>
      </c>
      <c r="C27" s="41">
        <v>129.29</v>
      </c>
      <c r="D27" s="42">
        <v>29.87</v>
      </c>
      <c r="E27" s="43">
        <f t="shared" si="0"/>
        <v>99.42</v>
      </c>
      <c r="F27" s="44" t="s">
        <v>32</v>
      </c>
      <c r="G27" s="45">
        <v>5200</v>
      </c>
      <c r="H27" s="45">
        <f t="shared" si="1"/>
        <v>672308</v>
      </c>
      <c r="I27" s="50">
        <v>614000</v>
      </c>
      <c r="J27" s="51">
        <f t="shared" si="2"/>
        <v>605077.2</v>
      </c>
      <c r="K27" s="52">
        <v>2022080</v>
      </c>
      <c r="L27" s="53"/>
      <c r="M27" s="54"/>
      <c r="N27" s="54"/>
    </row>
    <row r="28" s="39" customFormat="1" ht="22" customHeight="1" spans="1:14">
      <c r="A28" s="41">
        <v>5</v>
      </c>
      <c r="B28" s="41">
        <v>1301</v>
      </c>
      <c r="C28" s="41">
        <v>129.29</v>
      </c>
      <c r="D28" s="42">
        <v>29.87</v>
      </c>
      <c r="E28" s="43">
        <f t="shared" si="0"/>
        <v>99.42</v>
      </c>
      <c r="F28" s="44" t="s">
        <v>32</v>
      </c>
      <c r="G28" s="45">
        <v>5300</v>
      </c>
      <c r="H28" s="45">
        <f t="shared" si="1"/>
        <v>685237</v>
      </c>
      <c r="I28" s="50">
        <v>625000</v>
      </c>
      <c r="J28" s="51">
        <f t="shared" si="2"/>
        <v>616713.3</v>
      </c>
      <c r="K28" s="52">
        <v>2022080</v>
      </c>
      <c r="L28" s="53"/>
      <c r="M28" s="54"/>
      <c r="N28" s="54"/>
    </row>
    <row r="29" s="1" customFormat="1" ht="22" customHeight="1" spans="1:14">
      <c r="A29" s="15">
        <v>5</v>
      </c>
      <c r="B29" s="15">
        <v>701</v>
      </c>
      <c r="C29" s="15">
        <v>129.29</v>
      </c>
      <c r="D29" s="17">
        <v>29.87</v>
      </c>
      <c r="E29" s="18">
        <f t="shared" si="0"/>
        <v>99.42</v>
      </c>
      <c r="F29" s="19" t="s">
        <v>32</v>
      </c>
      <c r="G29" s="21">
        <v>5200</v>
      </c>
      <c r="H29" s="21">
        <f t="shared" si="1"/>
        <v>672308</v>
      </c>
      <c r="I29" s="50">
        <v>615185</v>
      </c>
      <c r="J29" s="25">
        <f t="shared" si="2"/>
        <v>605077.2</v>
      </c>
      <c r="K29" s="20">
        <v>2022080</v>
      </c>
      <c r="L29" s="29"/>
      <c r="M29" s="26"/>
      <c r="N29" s="26"/>
    </row>
    <row r="30" s="1" customFormat="1" ht="22" customHeight="1" spans="1:14">
      <c r="A30" s="15">
        <v>10</v>
      </c>
      <c r="B30" s="15">
        <v>903</v>
      </c>
      <c r="C30" s="15">
        <v>118.19</v>
      </c>
      <c r="D30" s="17">
        <v>19.464</v>
      </c>
      <c r="E30" s="18">
        <f t="shared" si="0"/>
        <v>98.726</v>
      </c>
      <c r="F30" s="19" t="s">
        <v>32</v>
      </c>
      <c r="G30" s="21">
        <v>6500</v>
      </c>
      <c r="H30" s="21">
        <f t="shared" si="1"/>
        <v>768235</v>
      </c>
      <c r="I30" s="50">
        <v>752942</v>
      </c>
      <c r="J30" s="25">
        <f t="shared" si="2"/>
        <v>691411.5</v>
      </c>
      <c r="K30" s="20">
        <v>2023086</v>
      </c>
      <c r="L30" s="29"/>
      <c r="M30" s="26"/>
      <c r="N30" s="26"/>
    </row>
    <row r="31" s="1" customFormat="1" ht="22" customHeight="1" spans="1:14">
      <c r="A31" s="15">
        <v>10</v>
      </c>
      <c r="B31" s="15">
        <v>1002</v>
      </c>
      <c r="C31" s="15">
        <v>118.19</v>
      </c>
      <c r="D31" s="17">
        <v>19.464</v>
      </c>
      <c r="E31" s="18">
        <f t="shared" si="0"/>
        <v>98.726</v>
      </c>
      <c r="F31" s="19" t="s">
        <v>32</v>
      </c>
      <c r="G31" s="21">
        <v>6200</v>
      </c>
      <c r="H31" s="21">
        <f t="shared" si="1"/>
        <v>732778</v>
      </c>
      <c r="I31" s="50">
        <v>708000</v>
      </c>
      <c r="J31" s="25">
        <f t="shared" si="2"/>
        <v>659500.2</v>
      </c>
      <c r="K31" s="20">
        <v>2023086</v>
      </c>
      <c r="L31" s="29"/>
      <c r="M31" s="26"/>
      <c r="N31" s="26"/>
    </row>
    <row r="32" s="1" customFormat="1" ht="22" customHeight="1" spans="1:14">
      <c r="A32" s="15">
        <v>11</v>
      </c>
      <c r="B32" s="15">
        <v>1102</v>
      </c>
      <c r="C32" s="15">
        <v>119.96</v>
      </c>
      <c r="D32" s="17">
        <v>19.564</v>
      </c>
      <c r="E32" s="18">
        <f t="shared" si="0"/>
        <v>100.396</v>
      </c>
      <c r="F32" s="19" t="s">
        <v>32</v>
      </c>
      <c r="G32" s="21">
        <v>5800</v>
      </c>
      <c r="H32" s="21">
        <f t="shared" si="1"/>
        <v>695768</v>
      </c>
      <c r="I32" s="50">
        <v>665000</v>
      </c>
      <c r="J32" s="25">
        <f t="shared" si="2"/>
        <v>626191.2</v>
      </c>
      <c r="K32" s="20">
        <v>2023119</v>
      </c>
      <c r="L32" s="29"/>
      <c r="M32" s="26"/>
      <c r="N32" s="26"/>
    </row>
    <row r="33" s="1" customFormat="1" ht="22" customHeight="1" spans="1:14">
      <c r="A33" s="15">
        <v>11</v>
      </c>
      <c r="B33" s="15">
        <v>201</v>
      </c>
      <c r="C33" s="15">
        <v>132.43</v>
      </c>
      <c r="D33" s="17">
        <v>24.58</v>
      </c>
      <c r="E33" s="18">
        <f t="shared" si="0"/>
        <v>107.85</v>
      </c>
      <c r="F33" s="19" t="s">
        <v>32</v>
      </c>
      <c r="G33" s="21">
        <v>6200</v>
      </c>
      <c r="H33" s="21">
        <f t="shared" si="1"/>
        <v>821066</v>
      </c>
      <c r="I33" s="50">
        <v>747000</v>
      </c>
      <c r="J33" s="25">
        <f t="shared" si="2"/>
        <v>738959.4</v>
      </c>
      <c r="K33" s="20">
        <v>2023119</v>
      </c>
      <c r="L33" s="29"/>
      <c r="M33" s="26"/>
      <c r="N33" s="26"/>
    </row>
    <row r="34" s="1" customFormat="1" ht="22" customHeight="1" spans="1:14">
      <c r="A34" s="15">
        <v>11</v>
      </c>
      <c r="B34" s="15">
        <v>403</v>
      </c>
      <c r="C34" s="15">
        <v>119.86</v>
      </c>
      <c r="D34" s="17">
        <v>19.564</v>
      </c>
      <c r="E34" s="18">
        <f t="shared" si="0"/>
        <v>100.296</v>
      </c>
      <c r="F34" s="19" t="s">
        <v>32</v>
      </c>
      <c r="G34" s="21">
        <v>6300</v>
      </c>
      <c r="H34" s="21">
        <f t="shared" si="1"/>
        <v>755118</v>
      </c>
      <c r="I34" s="50">
        <v>685000</v>
      </c>
      <c r="J34" s="25">
        <f t="shared" si="2"/>
        <v>679606.2</v>
      </c>
      <c r="K34" s="20">
        <v>2023119</v>
      </c>
      <c r="L34" s="29"/>
      <c r="M34" s="26"/>
      <c r="N34" s="26"/>
    </row>
    <row r="35" s="1" customFormat="1" ht="22" customHeight="1" spans="1:14">
      <c r="A35" s="15">
        <v>11</v>
      </c>
      <c r="B35" s="15">
        <v>402</v>
      </c>
      <c r="C35" s="15">
        <v>119.96</v>
      </c>
      <c r="D35" s="17">
        <v>19.564</v>
      </c>
      <c r="E35" s="18">
        <f t="shared" si="0"/>
        <v>100.396</v>
      </c>
      <c r="F35" s="19" t="s">
        <v>32</v>
      </c>
      <c r="G35" s="21">
        <v>6200</v>
      </c>
      <c r="H35" s="21">
        <f t="shared" si="1"/>
        <v>743752</v>
      </c>
      <c r="I35" s="50">
        <v>681016</v>
      </c>
      <c r="J35" s="25">
        <f t="shared" si="2"/>
        <v>669376.8</v>
      </c>
      <c r="K35" s="20">
        <v>2023119</v>
      </c>
      <c r="L35" s="29"/>
      <c r="M35" s="26"/>
      <c r="N35" s="26"/>
    </row>
    <row r="36" s="39" customFormat="1" ht="22" customHeight="1" spans="1:14">
      <c r="A36" s="41">
        <v>11</v>
      </c>
      <c r="B36" s="41">
        <v>205</v>
      </c>
      <c r="C36" s="41">
        <v>119.96</v>
      </c>
      <c r="D36" s="42">
        <v>19.564</v>
      </c>
      <c r="E36" s="43">
        <f t="shared" si="0"/>
        <v>100.396</v>
      </c>
      <c r="F36" s="44" t="s">
        <v>32</v>
      </c>
      <c r="G36" s="45">
        <v>6100</v>
      </c>
      <c r="H36" s="45">
        <f t="shared" si="1"/>
        <v>731756</v>
      </c>
      <c r="I36" s="50">
        <v>668500</v>
      </c>
      <c r="J36" s="51">
        <f t="shared" si="2"/>
        <v>658580.4</v>
      </c>
      <c r="K36" s="52">
        <v>2023119</v>
      </c>
      <c r="L36" s="53"/>
      <c r="M36" s="54"/>
      <c r="N36" s="54"/>
    </row>
    <row r="37" s="1" customFormat="1" ht="22" customHeight="1" spans="1:14">
      <c r="A37" s="15">
        <v>12</v>
      </c>
      <c r="B37" s="15">
        <v>2601</v>
      </c>
      <c r="C37" s="15">
        <v>117.06</v>
      </c>
      <c r="D37" s="22">
        <v>26.97</v>
      </c>
      <c r="E37" s="18">
        <f t="shared" si="0"/>
        <v>90.09</v>
      </c>
      <c r="F37" s="19" t="s">
        <v>32</v>
      </c>
      <c r="G37" s="21">
        <v>5700</v>
      </c>
      <c r="H37" s="21">
        <f t="shared" si="1"/>
        <v>667242</v>
      </c>
      <c r="I37" s="50">
        <v>647059</v>
      </c>
      <c r="J37" s="25">
        <f t="shared" si="2"/>
        <v>600517.8</v>
      </c>
      <c r="K37" s="20">
        <v>2023046</v>
      </c>
      <c r="L37" s="29"/>
      <c r="M37" s="26"/>
      <c r="N37" s="26"/>
    </row>
    <row r="38" s="1" customFormat="1" ht="22" customHeight="1" spans="1:14">
      <c r="A38" s="15">
        <v>12</v>
      </c>
      <c r="B38" s="15">
        <v>1301</v>
      </c>
      <c r="C38" s="15">
        <v>117.06</v>
      </c>
      <c r="D38" s="22">
        <v>26.97</v>
      </c>
      <c r="E38" s="18">
        <f t="shared" si="0"/>
        <v>90.09</v>
      </c>
      <c r="F38" s="19" t="s">
        <v>32</v>
      </c>
      <c r="G38" s="21">
        <v>5600</v>
      </c>
      <c r="H38" s="21">
        <f t="shared" si="1"/>
        <v>655536</v>
      </c>
      <c r="I38" s="50">
        <v>608712</v>
      </c>
      <c r="J38" s="25">
        <f t="shared" si="2"/>
        <v>589982.4</v>
      </c>
      <c r="K38" s="20">
        <v>2023046</v>
      </c>
      <c r="L38" s="29"/>
      <c r="M38" s="26"/>
      <c r="N38" s="26"/>
    </row>
    <row r="39" s="1" customFormat="1" ht="22" customHeight="1" spans="1:14">
      <c r="A39" s="15">
        <v>13</v>
      </c>
      <c r="B39" s="15">
        <v>1603</v>
      </c>
      <c r="C39" s="15">
        <v>126.76</v>
      </c>
      <c r="D39" s="17">
        <v>25.47</v>
      </c>
      <c r="E39" s="18">
        <f t="shared" si="0"/>
        <v>101.29</v>
      </c>
      <c r="F39" s="19" t="s">
        <v>32</v>
      </c>
      <c r="G39" s="21">
        <v>5800</v>
      </c>
      <c r="H39" s="21">
        <f t="shared" si="1"/>
        <v>735208</v>
      </c>
      <c r="I39" s="50">
        <v>668000</v>
      </c>
      <c r="J39" s="25">
        <f t="shared" si="2"/>
        <v>661687.2</v>
      </c>
      <c r="K39" s="20">
        <v>2023046</v>
      </c>
      <c r="L39" s="29"/>
      <c r="M39" s="26"/>
      <c r="N39" s="26"/>
    </row>
    <row r="40" s="1" customFormat="1" ht="22" customHeight="1" spans="1:14">
      <c r="A40" s="15">
        <v>13</v>
      </c>
      <c r="B40" s="15">
        <v>501</v>
      </c>
      <c r="C40" s="15">
        <v>127.31</v>
      </c>
      <c r="D40" s="17">
        <v>25.71</v>
      </c>
      <c r="E40" s="18">
        <f t="shared" si="0"/>
        <v>101.6</v>
      </c>
      <c r="F40" s="19" t="s">
        <v>32</v>
      </c>
      <c r="G40" s="21">
        <v>6100</v>
      </c>
      <c r="H40" s="21">
        <f t="shared" si="1"/>
        <v>776591</v>
      </c>
      <c r="I40" s="50">
        <v>764706</v>
      </c>
      <c r="J40" s="25">
        <f t="shared" si="2"/>
        <v>698931.9</v>
      </c>
      <c r="K40" s="20">
        <v>2023046</v>
      </c>
      <c r="L40" s="29"/>
      <c r="M40" s="26"/>
      <c r="N40" s="26"/>
    </row>
    <row r="41" ht="25" customHeight="1" spans="1:12">
      <c r="A41" s="35" t="s">
        <v>47</v>
      </c>
      <c r="B41" s="36"/>
      <c r="C41" s="37">
        <f>SUM(C23:C40)</f>
        <v>2198.59</v>
      </c>
      <c r="D41" s="37"/>
      <c r="E41" s="37"/>
      <c r="F41" s="37"/>
      <c r="G41" s="38">
        <v>5400</v>
      </c>
      <c r="H41" s="21">
        <f t="shared" si="1"/>
        <v>11872386</v>
      </c>
      <c r="I41" s="55">
        <f>SUM(I23:I40)</f>
        <v>11774087</v>
      </c>
      <c r="J41" s="25">
        <f t="shared" si="2"/>
        <v>10685147.4</v>
      </c>
      <c r="K41" s="36"/>
      <c r="L41" s="28"/>
    </row>
    <row r="42" customHeight="1" spans="12:12">
      <c r="L42" s="28"/>
    </row>
    <row r="43" customHeight="1" spans="2:12">
      <c r="B43" s="1"/>
      <c r="F43" s="1"/>
      <c r="L43" s="28"/>
    </row>
    <row r="44" customHeight="1" spans="2:12">
      <c r="B44" s="1"/>
      <c r="F44" s="1"/>
      <c r="L44" s="28"/>
    </row>
    <row r="45" customHeight="1" spans="1:12">
      <c r="A45" s="26"/>
      <c r="B45" s="26"/>
      <c r="C45" s="27"/>
      <c r="D45" s="28"/>
      <c r="E45" s="28"/>
      <c r="F45" s="29"/>
      <c r="G45" s="30"/>
      <c r="H45" s="30"/>
      <c r="I45" s="56"/>
      <c r="J45" s="29"/>
      <c r="K45" s="33"/>
      <c r="L45" s="28"/>
    </row>
    <row r="46" customHeight="1" spans="1:12">
      <c r="A46" s="26"/>
      <c r="B46" s="26"/>
      <c r="C46" s="27"/>
      <c r="D46" s="28"/>
      <c r="E46" s="28"/>
      <c r="F46" s="29"/>
      <c r="G46" s="30"/>
      <c r="H46" s="30"/>
      <c r="I46" s="56"/>
      <c r="J46" s="29"/>
      <c r="K46" s="33"/>
      <c r="L46" s="28"/>
    </row>
    <row r="47" customHeight="1" spans="1:12">
      <c r="A47" s="26"/>
      <c r="B47" s="26"/>
      <c r="C47" s="27"/>
      <c r="D47" s="28"/>
      <c r="E47" s="28"/>
      <c r="F47" s="29"/>
      <c r="G47" s="30"/>
      <c r="H47" s="30"/>
      <c r="I47" s="56"/>
      <c r="J47" s="29"/>
      <c r="K47" s="33"/>
      <c r="L47" s="28"/>
    </row>
    <row r="48" customHeight="1" spans="1:12">
      <c r="A48" s="26"/>
      <c r="B48" s="26"/>
      <c r="C48" s="27"/>
      <c r="D48" s="28"/>
      <c r="E48" s="28"/>
      <c r="F48" s="29"/>
      <c r="G48" s="30"/>
      <c r="H48" s="30"/>
      <c r="I48" s="56"/>
      <c r="J48" s="29"/>
      <c r="K48" s="33"/>
      <c r="L48" s="28"/>
    </row>
    <row r="49" customHeight="1" spans="1:12">
      <c r="A49" s="26"/>
      <c r="B49" s="26"/>
      <c r="C49" s="27"/>
      <c r="D49" s="28"/>
      <c r="E49" s="28"/>
      <c r="F49" s="29"/>
      <c r="G49" s="30"/>
      <c r="H49" s="30"/>
      <c r="I49" s="56"/>
      <c r="J49" s="29"/>
      <c r="K49" s="33"/>
      <c r="L49" s="28"/>
    </row>
    <row r="50" customHeight="1" spans="1:12">
      <c r="A50" s="26"/>
      <c r="B50" s="26"/>
      <c r="C50" s="27"/>
      <c r="D50" s="28"/>
      <c r="E50" s="28"/>
      <c r="F50" s="29"/>
      <c r="G50" s="30"/>
      <c r="H50" s="30"/>
      <c r="I50" s="56"/>
      <c r="J50" s="29"/>
      <c r="K50" s="33"/>
      <c r="L50" s="28"/>
    </row>
    <row r="51" customHeight="1" spans="1:12">
      <c r="A51" s="26"/>
      <c r="B51" s="26"/>
      <c r="C51" s="27"/>
      <c r="D51" s="28"/>
      <c r="E51" s="28"/>
      <c r="F51" s="29"/>
      <c r="G51" s="30"/>
      <c r="H51" s="30"/>
      <c r="I51" s="56"/>
      <c r="J51" s="29"/>
      <c r="K51" s="33"/>
      <c r="L51" s="28"/>
    </row>
    <row r="52" customHeight="1" spans="1:12">
      <c r="A52" s="26"/>
      <c r="B52" s="26"/>
      <c r="C52" s="27"/>
      <c r="D52" s="28"/>
      <c r="E52" s="28"/>
      <c r="F52" s="29"/>
      <c r="G52" s="30"/>
      <c r="H52" s="30"/>
      <c r="I52" s="56"/>
      <c r="J52" s="29"/>
      <c r="K52" s="33"/>
      <c r="L52" s="28"/>
    </row>
    <row r="53" customHeight="1" spans="1:12">
      <c r="A53" s="26"/>
      <c r="B53" s="26"/>
      <c r="C53" s="27"/>
      <c r="D53" s="28"/>
      <c r="E53" s="28"/>
      <c r="F53" s="29"/>
      <c r="G53" s="30"/>
      <c r="H53" s="30"/>
      <c r="I53" s="56"/>
      <c r="J53" s="29"/>
      <c r="K53" s="33"/>
      <c r="L53" s="28"/>
    </row>
    <row r="54" customHeight="1" spans="1:12">
      <c r="A54" s="26"/>
      <c r="B54" s="26"/>
      <c r="C54" s="27"/>
      <c r="D54" s="28"/>
      <c r="E54" s="28"/>
      <c r="F54" s="29"/>
      <c r="G54" s="30"/>
      <c r="H54" s="30"/>
      <c r="I54" s="56"/>
      <c r="J54" s="29"/>
      <c r="K54" s="33"/>
      <c r="L54" s="28"/>
    </row>
    <row r="55" customHeight="1" spans="1:12">
      <c r="A55" s="26"/>
      <c r="B55" s="26"/>
      <c r="C55" s="27"/>
      <c r="D55" s="28"/>
      <c r="E55" s="28"/>
      <c r="F55" s="29"/>
      <c r="G55" s="30"/>
      <c r="H55" s="30"/>
      <c r="I55" s="56"/>
      <c r="J55" s="29"/>
      <c r="K55" s="33"/>
      <c r="L55" s="28"/>
    </row>
    <row r="56" customHeight="1" spans="1:12">
      <c r="A56" s="26"/>
      <c r="B56" s="26"/>
      <c r="C56" s="27"/>
      <c r="D56" s="28"/>
      <c r="E56" s="28"/>
      <c r="F56" s="29"/>
      <c r="G56" s="30"/>
      <c r="H56" s="30"/>
      <c r="I56" s="56"/>
      <c r="J56" s="29"/>
      <c r="K56" s="33"/>
      <c r="L56" s="28"/>
    </row>
    <row r="57" customHeight="1" spans="1:12">
      <c r="A57" s="26"/>
      <c r="B57" s="26"/>
      <c r="C57" s="27"/>
      <c r="D57" s="28"/>
      <c r="E57" s="28"/>
      <c r="F57" s="29"/>
      <c r="G57" s="30"/>
      <c r="H57" s="30"/>
      <c r="I57" s="56"/>
      <c r="J57" s="29"/>
      <c r="K57" s="33"/>
      <c r="L57" s="28"/>
    </row>
    <row r="58" customHeight="1" spans="1:12">
      <c r="A58" s="26"/>
      <c r="B58" s="26"/>
      <c r="C58" s="27"/>
      <c r="D58" s="28"/>
      <c r="E58" s="28"/>
      <c r="F58" s="29"/>
      <c r="G58" s="30"/>
      <c r="H58" s="30"/>
      <c r="I58" s="56"/>
      <c r="J58" s="29"/>
      <c r="K58" s="33"/>
      <c r="L58" s="28"/>
    </row>
    <row r="59" customHeight="1" spans="1:12">
      <c r="A59" s="26"/>
      <c r="B59" s="26"/>
      <c r="C59" s="27"/>
      <c r="D59" s="28"/>
      <c r="E59" s="28"/>
      <c r="F59" s="29"/>
      <c r="G59" s="30"/>
      <c r="H59" s="30"/>
      <c r="I59" s="56"/>
      <c r="J59" s="29"/>
      <c r="K59" s="33"/>
      <c r="L59" s="28"/>
    </row>
    <row r="60" customHeight="1" spans="1:12">
      <c r="A60" s="26"/>
      <c r="B60" s="26"/>
      <c r="C60" s="27"/>
      <c r="D60" s="28"/>
      <c r="E60" s="28"/>
      <c r="F60" s="29"/>
      <c r="G60" s="30"/>
      <c r="H60" s="30"/>
      <c r="I60" s="56"/>
      <c r="J60" s="29"/>
      <c r="K60" s="33"/>
      <c r="L60" s="28"/>
    </row>
    <row r="61" customHeight="1" spans="1:12">
      <c r="A61" s="26"/>
      <c r="B61" s="26"/>
      <c r="C61" s="27"/>
      <c r="D61" s="28"/>
      <c r="E61" s="28"/>
      <c r="F61" s="29"/>
      <c r="G61" s="30"/>
      <c r="H61" s="30"/>
      <c r="I61" s="56"/>
      <c r="J61" s="29"/>
      <c r="K61" s="33"/>
      <c r="L61" s="28"/>
    </row>
    <row r="62" customHeight="1" spans="1:12">
      <c r="A62" s="26"/>
      <c r="B62" s="26"/>
      <c r="C62" s="27"/>
      <c r="D62" s="28"/>
      <c r="E62" s="28"/>
      <c r="F62" s="29"/>
      <c r="G62" s="30"/>
      <c r="H62" s="30"/>
      <c r="I62" s="56"/>
      <c r="J62" s="29"/>
      <c r="K62" s="33"/>
      <c r="L62" s="28"/>
    </row>
    <row r="63" customHeight="1" spans="1:12">
      <c r="A63" s="26"/>
      <c r="B63" s="26"/>
      <c r="C63" s="27"/>
      <c r="D63" s="28"/>
      <c r="E63" s="28"/>
      <c r="F63" s="29"/>
      <c r="G63" s="30"/>
      <c r="H63" s="30"/>
      <c r="I63" s="56"/>
      <c r="J63" s="29"/>
      <c r="K63" s="33"/>
      <c r="L63" s="28"/>
    </row>
    <row r="64" customHeight="1" spans="1:12">
      <c r="A64" s="26"/>
      <c r="B64" s="26"/>
      <c r="C64" s="27"/>
      <c r="D64" s="28"/>
      <c r="E64" s="28"/>
      <c r="F64" s="29"/>
      <c r="G64" s="30"/>
      <c r="H64" s="30"/>
      <c r="I64" s="56"/>
      <c r="J64" s="29"/>
      <c r="K64" s="33"/>
      <c r="L64" s="28"/>
    </row>
    <row r="65" customHeight="1" spans="1:12">
      <c r="A65" s="26"/>
      <c r="B65" s="26"/>
      <c r="C65" s="27"/>
      <c r="D65" s="28"/>
      <c r="E65" s="28"/>
      <c r="F65" s="29"/>
      <c r="G65" s="30"/>
      <c r="H65" s="30"/>
      <c r="I65" s="56"/>
      <c r="J65" s="29"/>
      <c r="K65" s="33"/>
      <c r="L65" s="28"/>
    </row>
    <row r="66" customHeight="1" spans="1:12">
      <c r="A66" s="26"/>
      <c r="B66" s="26"/>
      <c r="C66" s="27"/>
      <c r="D66" s="28"/>
      <c r="E66" s="28"/>
      <c r="F66" s="29"/>
      <c r="G66" s="30"/>
      <c r="H66" s="30"/>
      <c r="I66" s="56"/>
      <c r="J66" s="29"/>
      <c r="K66" s="33"/>
      <c r="L66" s="28"/>
    </row>
    <row r="67" customHeight="1" spans="1:12">
      <c r="A67" s="26"/>
      <c r="B67" s="26"/>
      <c r="C67" s="27"/>
      <c r="D67" s="28"/>
      <c r="E67" s="28"/>
      <c r="F67" s="29"/>
      <c r="G67" s="30"/>
      <c r="H67" s="30"/>
      <c r="I67" s="56"/>
      <c r="J67" s="29"/>
      <c r="K67" s="33"/>
      <c r="L67" s="28"/>
    </row>
    <row r="68" customHeight="1" spans="1:12">
      <c r="A68" s="26"/>
      <c r="B68" s="26"/>
      <c r="C68" s="27"/>
      <c r="D68" s="28"/>
      <c r="E68" s="28"/>
      <c r="F68" s="29"/>
      <c r="G68" s="30"/>
      <c r="H68" s="30"/>
      <c r="I68" s="56"/>
      <c r="J68" s="29"/>
      <c r="K68" s="33"/>
      <c r="L68" s="28"/>
    </row>
    <row r="69" customHeight="1" spans="1:12">
      <c r="A69" s="26"/>
      <c r="B69" s="26"/>
      <c r="C69" s="27"/>
      <c r="D69" s="28"/>
      <c r="E69" s="28"/>
      <c r="F69" s="29"/>
      <c r="G69" s="30"/>
      <c r="H69" s="30"/>
      <c r="I69" s="56"/>
      <c r="J69" s="29"/>
      <c r="K69" s="33"/>
      <c r="L69" s="28"/>
    </row>
    <row r="70" customHeight="1" spans="1:12">
      <c r="A70" s="26"/>
      <c r="B70" s="26"/>
      <c r="C70" s="27"/>
      <c r="D70" s="28"/>
      <c r="E70" s="28"/>
      <c r="F70" s="29"/>
      <c r="G70" s="30"/>
      <c r="H70" s="30"/>
      <c r="I70" s="56"/>
      <c r="J70" s="29"/>
      <c r="K70" s="33"/>
      <c r="L70" s="28"/>
    </row>
    <row r="71" customHeight="1" spans="1:12">
      <c r="A71" s="26"/>
      <c r="B71" s="26"/>
      <c r="C71" s="27"/>
      <c r="D71" s="28"/>
      <c r="E71" s="28"/>
      <c r="F71" s="29"/>
      <c r="G71" s="30"/>
      <c r="H71" s="30"/>
      <c r="I71" s="56"/>
      <c r="J71" s="29"/>
      <c r="K71" s="33"/>
      <c r="L71" s="28"/>
    </row>
    <row r="72" customHeight="1" spans="1:12">
      <c r="A72" s="26"/>
      <c r="B72" s="26"/>
      <c r="C72" s="27"/>
      <c r="D72" s="28"/>
      <c r="E72" s="28"/>
      <c r="F72" s="29"/>
      <c r="G72" s="30"/>
      <c r="H72" s="30"/>
      <c r="I72" s="56"/>
      <c r="J72" s="29"/>
      <c r="K72" s="33"/>
      <c r="L72" s="28"/>
    </row>
    <row r="73" customHeight="1" spans="1:12">
      <c r="A73" s="26"/>
      <c r="B73" s="26"/>
      <c r="C73" s="27"/>
      <c r="D73" s="28"/>
      <c r="E73" s="28"/>
      <c r="F73" s="29"/>
      <c r="G73" s="30"/>
      <c r="H73" s="30"/>
      <c r="I73" s="56"/>
      <c r="J73" s="29"/>
      <c r="K73" s="33"/>
      <c r="L73" s="28"/>
    </row>
    <row r="74" customHeight="1" spans="1:12">
      <c r="A74" s="26"/>
      <c r="B74" s="26"/>
      <c r="C74" s="27"/>
      <c r="D74" s="28"/>
      <c r="E74" s="28"/>
      <c r="F74" s="29"/>
      <c r="G74" s="30"/>
      <c r="H74" s="30"/>
      <c r="I74" s="56"/>
      <c r="J74" s="29"/>
      <c r="K74" s="33"/>
      <c r="L74" s="28"/>
    </row>
    <row r="75" customHeight="1" spans="2:12">
      <c r="B75" s="1"/>
      <c r="F75" s="1"/>
      <c r="L75" s="28"/>
    </row>
    <row r="76" customHeight="1" spans="2:12">
      <c r="B76" s="1"/>
      <c r="F76" s="1"/>
      <c r="L76" s="28"/>
    </row>
    <row r="77" customHeight="1" spans="2:12">
      <c r="B77" s="1"/>
      <c r="F77" s="1"/>
      <c r="L77" s="28"/>
    </row>
    <row r="78" customHeight="1" spans="2:12">
      <c r="B78" s="1"/>
      <c r="F78" s="1"/>
      <c r="L78" s="28"/>
    </row>
    <row r="79" customHeight="1" spans="2:12">
      <c r="B79" s="1"/>
      <c r="F79" s="1"/>
      <c r="L79" s="28"/>
    </row>
    <row r="80" customHeight="1" spans="2:12">
      <c r="B80" s="1"/>
      <c r="F80" s="1"/>
      <c r="L80" s="28"/>
    </row>
    <row r="81" customHeight="1" spans="2:12">
      <c r="B81" s="1"/>
      <c r="F81" s="1"/>
      <c r="L81" s="28"/>
    </row>
    <row r="82" customHeight="1" spans="2:12">
      <c r="B82" s="1"/>
      <c r="F82" s="1"/>
      <c r="L82" s="28"/>
    </row>
    <row r="83" customHeight="1" spans="2:12">
      <c r="B83" s="1"/>
      <c r="F83" s="1"/>
      <c r="L83" s="28"/>
    </row>
    <row r="84" customHeight="1" spans="2:12">
      <c r="B84" s="1"/>
      <c r="F84" s="1"/>
      <c r="L84" s="28"/>
    </row>
    <row r="85" customHeight="1" spans="2:12">
      <c r="B85" s="1"/>
      <c r="F85" s="1"/>
      <c r="L85" s="28"/>
    </row>
    <row r="86" customHeight="1" spans="2:12">
      <c r="B86" s="1"/>
      <c r="F86" s="1"/>
      <c r="L86" s="28"/>
    </row>
    <row r="87" customHeight="1" spans="2:12">
      <c r="B87" s="1"/>
      <c r="F87" s="1"/>
      <c r="L87" s="28"/>
    </row>
    <row r="88" customHeight="1" spans="2:12">
      <c r="B88" s="1"/>
      <c r="F88" s="1"/>
      <c r="L88" s="28"/>
    </row>
    <row r="89" customHeight="1" spans="2:12">
      <c r="B89" s="1"/>
      <c r="F89" s="1"/>
      <c r="L89" s="28"/>
    </row>
    <row r="90" customHeight="1" spans="2:12">
      <c r="B90" s="1"/>
      <c r="F90" s="1"/>
      <c r="L90" s="28"/>
    </row>
    <row r="91" customHeight="1" spans="2:12">
      <c r="B91" s="1"/>
      <c r="F91" s="1"/>
      <c r="L91" s="28"/>
    </row>
    <row r="92" customHeight="1" spans="2:12">
      <c r="B92" s="1"/>
      <c r="F92" s="1"/>
      <c r="L92" s="28"/>
    </row>
    <row r="93" customHeight="1" spans="2:12">
      <c r="B93" s="1"/>
      <c r="F93" s="1"/>
      <c r="L93" s="28"/>
    </row>
    <row r="94" customHeight="1" spans="2:12">
      <c r="B94" s="1"/>
      <c r="F94" s="1"/>
      <c r="L94" s="28"/>
    </row>
    <row r="95" customHeight="1" spans="2:12">
      <c r="B95" s="1"/>
      <c r="F95" s="1"/>
      <c r="L95" s="28"/>
    </row>
    <row r="96" customHeight="1" spans="2:12">
      <c r="B96" s="1"/>
      <c r="F96" s="1"/>
      <c r="L96" s="28"/>
    </row>
    <row r="97" customHeight="1" spans="2:12">
      <c r="B97" s="1"/>
      <c r="F97" s="1"/>
      <c r="L97" s="28"/>
    </row>
    <row r="98" customHeight="1" spans="2:12">
      <c r="B98" s="1"/>
      <c r="F98" s="1"/>
      <c r="L98" s="28"/>
    </row>
    <row r="99" customHeight="1" spans="2:12">
      <c r="B99" s="1"/>
      <c r="F99" s="1"/>
      <c r="L99" s="28"/>
    </row>
    <row r="100" customHeight="1" spans="2:12">
      <c r="B100" s="1"/>
      <c r="F100" s="1"/>
      <c r="L100" s="28"/>
    </row>
    <row r="101" customHeight="1" spans="2:12">
      <c r="B101" s="1"/>
      <c r="F101" s="1"/>
      <c r="L101" s="34"/>
    </row>
    <row r="102" customHeight="1" spans="2:6">
      <c r="B102" s="1"/>
      <c r="F102" s="1"/>
    </row>
    <row r="103" customHeight="1" spans="2:6">
      <c r="B103" s="1"/>
      <c r="F103" s="1"/>
    </row>
    <row r="104" customHeight="1" spans="2:6">
      <c r="B104" s="1"/>
      <c r="F104" s="1"/>
    </row>
    <row r="105" customHeight="1" spans="2:6">
      <c r="B105" s="1"/>
      <c r="F105" s="1"/>
    </row>
    <row r="106" customHeight="1" spans="2:6">
      <c r="B106" s="1"/>
      <c r="F106" s="1"/>
    </row>
    <row r="107" customHeight="1" spans="2:6">
      <c r="B107" s="1"/>
      <c r="F107" s="1"/>
    </row>
    <row r="108" customHeight="1" spans="2:6">
      <c r="B108" s="1"/>
      <c r="F108" s="1"/>
    </row>
    <row r="109" customHeight="1" spans="2:6">
      <c r="B109" s="1"/>
      <c r="F109" s="1"/>
    </row>
    <row r="110" customHeight="1" spans="2:6">
      <c r="B110" s="1"/>
      <c r="F110" s="1"/>
    </row>
    <row r="111" customHeight="1" spans="2:6">
      <c r="B111" s="1"/>
      <c r="F111" s="1"/>
    </row>
    <row r="112" customHeight="1" spans="2:6">
      <c r="B112" s="1"/>
      <c r="F112" s="1"/>
    </row>
    <row r="113" customHeight="1" spans="2:6">
      <c r="B113" s="1"/>
      <c r="F113" s="1"/>
    </row>
    <row r="114" customHeight="1" spans="2:6">
      <c r="B114" s="1"/>
      <c r="F114" s="1"/>
    </row>
    <row r="115" customHeight="1" spans="2:6">
      <c r="B115" s="1"/>
      <c r="F115" s="1"/>
    </row>
    <row r="116" customHeight="1" spans="2:6">
      <c r="B116" s="1"/>
      <c r="F116" s="1"/>
    </row>
    <row r="117" customHeight="1" spans="2:6">
      <c r="B117" s="1"/>
      <c r="F117" s="1"/>
    </row>
    <row r="118" customHeight="1" spans="2:6">
      <c r="B118" s="1"/>
      <c r="F118" s="1"/>
    </row>
    <row r="119" customHeight="1" spans="2:6">
      <c r="B119" s="1"/>
      <c r="F119" s="1"/>
    </row>
    <row r="120" customHeight="1" spans="2:6">
      <c r="B120" s="1"/>
      <c r="F120" s="1"/>
    </row>
    <row r="121" customHeight="1" spans="2:6">
      <c r="B121" s="1"/>
      <c r="F121" s="1"/>
    </row>
    <row r="122" customHeight="1" spans="2:6">
      <c r="B122" s="1"/>
      <c r="F122" s="1"/>
    </row>
  </sheetData>
  <mergeCells count="26">
    <mergeCell ref="A1:K1"/>
    <mergeCell ref="A2:K2"/>
    <mergeCell ref="D3:K3"/>
    <mergeCell ref="D6:K6"/>
    <mergeCell ref="C7:D7"/>
    <mergeCell ref="F7:K7"/>
    <mergeCell ref="B8:K8"/>
    <mergeCell ref="B9:K9"/>
    <mergeCell ref="B18:K18"/>
    <mergeCell ref="B19:K19"/>
    <mergeCell ref="A20:K20"/>
    <mergeCell ref="A4:A5"/>
    <mergeCell ref="A10:A17"/>
    <mergeCell ref="A21:A22"/>
    <mergeCell ref="B4:B5"/>
    <mergeCell ref="B21:B22"/>
    <mergeCell ref="C4:C5"/>
    <mergeCell ref="C21:C22"/>
    <mergeCell ref="D21:D22"/>
    <mergeCell ref="E21:E22"/>
    <mergeCell ref="F21:F22"/>
    <mergeCell ref="G21:G22"/>
    <mergeCell ref="I21:I22"/>
    <mergeCell ref="K21:K22"/>
    <mergeCell ref="D4:K5"/>
    <mergeCell ref="B10:K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价格表</vt:lpstr>
      <vt:lpstr>价格表 (11)</vt:lpstr>
      <vt:lpstr>价格表 (10)</vt:lpstr>
      <vt:lpstr>价格表 (9)</vt:lpstr>
      <vt:lpstr>价格表 (8)</vt:lpstr>
      <vt:lpstr>价格表 (7)</vt:lpstr>
      <vt:lpstr>价格表 (6)</vt:lpstr>
      <vt:lpstr>价格表 (5)</vt:lpstr>
      <vt:lpstr>价格表 (4)</vt:lpstr>
      <vt:lpstr>价格表 (3)</vt:lpstr>
      <vt:lpstr>价格表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Lottare_Mr</cp:lastModifiedBy>
  <dcterms:created xsi:type="dcterms:W3CDTF">2006-09-16T00:00:00Z</dcterms:created>
  <dcterms:modified xsi:type="dcterms:W3CDTF">2025-05-22T09:31:38Z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19D3F320F83E45BC8F8D08CA81F2C70E_12</vt:lpwstr>
  </property>
  <property fmtid="{D5CDD505-2E9C-101B-9397-08002B2CF9AE}" pid="3" name="KSOProductBuildVer">
    <vt:lpwstr>2052-12.1.0.20784</vt:lpwstr>
  </property>
</Properties>
</file>